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2630" activeTab="3"/>
  </bookViews>
  <sheets>
    <sheet name="Inštrukcie" sheetId="1" r:id="rId1"/>
    <sheet name="Typ žiadateľa" sheetId="2" r:id="rId2"/>
    <sheet name="Investičné Výdavky" sheetId="3" r:id="rId3"/>
    <sheet name="Výdavky na prevádzku" sheetId="4" r:id="rId4"/>
  </sheets>
  <externalReferences>
    <externalReference r:id="rId7"/>
  </externalReferences>
  <definedNames>
    <definedName name="_xlfn.AVERAGEIF" hidden="1">#NAME?</definedName>
    <definedName name="CelkoveOpravneneVydavky">'Investičné Výdavky'!$B$10</definedName>
    <definedName name="NFP">'Investičné Výdavky'!$D$18</definedName>
    <definedName name="_xlnm.Print_Area" localSheetId="2">'Investičné Výdavky'!$A$1:$G$22</definedName>
    <definedName name="_xlnm.Print_Area" localSheetId="1">'Typ žiadateľa'!$A$1:$I$58</definedName>
    <definedName name="PercentoNFP">'[1]Typ žiadateľa'!$F$6</definedName>
    <definedName name="PevnaIntenzita">'[1]Peňažné toky projektu'!$I$6</definedName>
    <definedName name="PodielZdrojovEU">'[1]Typ žiadateľa'!$F$9</definedName>
    <definedName name="PodielZdrojovSR">'[1]Typ žiadateľa'!$F$12</definedName>
    <definedName name="StatnaPomoc">'[1]Peňažné toky projektu'!$I$7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D16" authorId="0">
      <text>
        <r>
          <rPr>
            <sz val="8"/>
            <rFont val="Tahoma"/>
            <family val="2"/>
          </rPr>
          <t>Pri bunkách, ktoré majú v rohu červený trojuholník si môžete nechať zobraziť doplňujúci komentár, ak nad nimi chvíľu podržíte kurzor.</t>
        </r>
      </text>
    </comment>
  </commentList>
</comments>
</file>

<file path=xl/comments2.xml><?xml version="1.0" encoding="utf-8"?>
<comments xmlns="http://schemas.openxmlformats.org/spreadsheetml/2006/main">
  <authors>
    <author>Michal Mrva</author>
    <author>G?lfy Ivan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B3" authorId="0">
      <text>
        <r>
          <rPr>
            <sz val="8"/>
            <rFont val="Tahoma"/>
            <family val="2"/>
          </rPr>
          <t>(EÚ+ŠR)</t>
        </r>
      </text>
    </comment>
    <comment ref="C3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F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F8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F1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F2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B19" authorId="1">
      <text>
        <r>
          <rPr>
            <b/>
            <sz val="8"/>
            <rFont val="Tahoma"/>
            <family val="0"/>
          </rPr>
          <t>Typ žiadateľa zvoľte kliknutím na krúžok</t>
        </r>
      </text>
    </comment>
  </commentList>
</comments>
</file>

<file path=xl/comments3.xml><?xml version="1.0" encoding="utf-8"?>
<comments xmlns="http://schemas.openxmlformats.org/spreadsheetml/2006/main">
  <authors>
    <author>Michal Mrva</author>
  </authors>
  <commentLis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C9" authorId="0">
      <text>
        <r>
          <rPr>
            <sz val="8"/>
            <rFont val="Tahoma"/>
            <family val="2"/>
          </rPr>
          <t>v tomto riadku uvádza žiadateľ DPH len v prípade, pokiaľ má nárok na vrátenie DPH (je platcom DPH)</t>
        </r>
      </text>
    </comment>
    <comment ref="A24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A25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</commentList>
</comments>
</file>

<file path=xl/comments4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</t>
        </r>
      </text>
    </comment>
    <comment ref="B5" authorId="0">
      <text>
        <r>
          <rPr>
            <sz val="8"/>
            <rFont val="Tahoma"/>
            <family val="2"/>
          </rPr>
          <t xml:space="preserve">Uveďte o aký materiál sa jedná - môžete prepísať názov riadku </t>
        </r>
      </text>
    </comment>
    <comment ref="C19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4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</commentList>
</comments>
</file>

<file path=xl/sharedStrings.xml><?xml version="1.0" encoding="utf-8"?>
<sst xmlns="http://schemas.openxmlformats.org/spreadsheetml/2006/main" count="105" uniqueCount="84">
  <si>
    <t>Množstvo</t>
  </si>
  <si>
    <t>Cena za jednotku</t>
  </si>
  <si>
    <t>množstvo x cena</t>
  </si>
  <si>
    <t xml:space="preserve">Spotreba materiálu </t>
  </si>
  <si>
    <t xml:space="preserve">Spotreba energií   </t>
  </si>
  <si>
    <t>Výška odvodov zamestnávateľa</t>
  </si>
  <si>
    <t>Počet pracovníkov</t>
  </si>
  <si>
    <t>Mesačná mzda</t>
  </si>
  <si>
    <t>Priame mzdy vrátane odvodov</t>
  </si>
  <si>
    <t xml:space="preserve">Opravy a údržba </t>
  </si>
  <si>
    <t>Režijné výdavky</t>
  </si>
  <si>
    <t>Iné výdavky 1</t>
  </si>
  <si>
    <t>Iné výdavky 2</t>
  </si>
  <si>
    <t>Iné výdavky 3</t>
  </si>
  <si>
    <t>Spolu</t>
  </si>
  <si>
    <r>
      <t xml:space="preserve">Údaje uvádzajte </t>
    </r>
    <r>
      <rPr>
        <b/>
        <i/>
        <sz val="10"/>
        <rFont val="Arial CE"/>
        <family val="0"/>
      </rPr>
      <t>v EUR</t>
    </r>
  </si>
  <si>
    <r>
      <t xml:space="preserve">Údaje uvádzajte </t>
    </r>
    <r>
      <rPr>
        <b/>
        <i/>
        <sz val="10"/>
        <rFont val="Arial Narrow"/>
        <family val="2"/>
      </rPr>
      <t>v EUR</t>
    </r>
  </si>
  <si>
    <t>13. Rozpočet projektu ( v EUR)</t>
  </si>
  <si>
    <t>Názov skupiny výdavkov</t>
  </si>
  <si>
    <t>Oprávnené výdavky
(v EUR)</t>
  </si>
  <si>
    <t>Neoprávnené výdavky
(v EUR)</t>
  </si>
  <si>
    <t>Celkové výdavky
(v EUR)</t>
  </si>
  <si>
    <t>Podiel oprávnených výdavkov z celkových oprávnených výdavkov projektu
(v %)</t>
  </si>
  <si>
    <t>Výdavky projektu bez rezerv</t>
  </si>
  <si>
    <t>Rezerva na stavebné práce</t>
  </si>
  <si>
    <t>Rezerva na technológie</t>
  </si>
  <si>
    <t>Iné neoprávnené výdavky</t>
  </si>
  <si>
    <t>DPH</t>
  </si>
  <si>
    <t>14. Zdroje financovania projektu:</t>
  </si>
  <si>
    <t>Celkové výdavky projektu (v EUR)</t>
  </si>
  <si>
    <t>Celkové oprávnené výdavky (v EUR)</t>
  </si>
  <si>
    <t>Celkové  neoprávnené výdavky (v EUR)</t>
  </si>
  <si>
    <t>Požadovaná výška nenávratného finančného príspevku (v EUR)</t>
  </si>
  <si>
    <t>Intenzita pomoci  (v %)</t>
  </si>
  <si>
    <t>Zdroje žiadateľa celkom (v EUR)</t>
  </si>
  <si>
    <t>Spolufinancovanie žiadateľa</t>
  </si>
  <si>
    <t>Podiel zdrojov EÚ</t>
  </si>
  <si>
    <t>Podiel zdrojov ŠR</t>
  </si>
  <si>
    <t>Finančný plán (v bežných cenách)</t>
  </si>
  <si>
    <t>Podiel na oprávnených výdavkoch podľa čl. 55</t>
  </si>
  <si>
    <t>Podiel na COV po PFK</t>
  </si>
  <si>
    <t>Výška zdrojov financovania COV po PFK</t>
  </si>
  <si>
    <t>NFP</t>
  </si>
  <si>
    <t>COV</t>
  </si>
  <si>
    <t>Oprávnené výdavky podľa čl. 55</t>
  </si>
  <si>
    <t>Nenávratný fin. príspevok</t>
  </si>
  <si>
    <t>ITMS</t>
  </si>
  <si>
    <t>Oprávnené výdavky nad rámec medzery</t>
  </si>
  <si>
    <t>FA</t>
  </si>
  <si>
    <t>EÚ</t>
  </si>
  <si>
    <t>Rozdiel</t>
  </si>
  <si>
    <t>ŠR</t>
  </si>
  <si>
    <t>Žiadateľ</t>
  </si>
  <si>
    <t>Kód typu žiadateľa</t>
  </si>
  <si>
    <t>Výška NFP celkom</t>
  </si>
  <si>
    <t>Percento NFP</t>
  </si>
  <si>
    <t>Zvoľte typ žiadateľa</t>
  </si>
  <si>
    <t>Verejný sektor</t>
  </si>
  <si>
    <t>Súkromný sektor</t>
  </si>
  <si>
    <t>Výška pomoci z celkových oprávnených výdavkov</t>
  </si>
  <si>
    <t>organizácia štátnej správy</t>
  </si>
  <si>
    <t>projekt nespadá pod schému štátnej pomoci</t>
  </si>
  <si>
    <t>iný subjekt verejnej správy</t>
  </si>
  <si>
    <t>VÚC</t>
  </si>
  <si>
    <t>obec</t>
  </si>
  <si>
    <t>Oprávnené výdavky podľa čl. 55 (A = B + E)</t>
  </si>
  <si>
    <t>Nenávratný fin. príspevok (B = C + D) v pomere k A</t>
  </si>
  <si>
    <t>EÚ (C) v pomere k A</t>
  </si>
  <si>
    <t>ŠR (D) v pomere k A</t>
  </si>
  <si>
    <t>Žiadateľ (E) v pomere k A</t>
  </si>
  <si>
    <t>Neoprávnené výdavky ako COV - COVV (F = G - A)</t>
  </si>
  <si>
    <t>Celkové oprávnené výdavky po PFK (G)</t>
  </si>
  <si>
    <t>Nenávratný fin. príspevok (B = C + D) v pomere ku G</t>
  </si>
  <si>
    <t>EÚ (C) v pomere ku G</t>
  </si>
  <si>
    <t>ŠR (D) v pomere ku G</t>
  </si>
  <si>
    <t>Žiadateľ (E_1) v pomere ku G, (E_1 = F + E)</t>
  </si>
  <si>
    <t>Neoprávnené výdavky po PFK (H)</t>
  </si>
  <si>
    <t>Celkové výdavky projektu (I = G + H)</t>
  </si>
  <si>
    <t>V tabuľke vypĺňajte údaje len do bielych políčok. Údaje v ostatných políčkach sa vypočítajú automaticky.</t>
  </si>
  <si>
    <t>Všetky údaje je potrebné uvádzať v EUR.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</si>
  <si>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</si>
  <si>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Vzorce v listoch Typ žiadateľa a Investičné výdavky sú uzamknuté a chránené heslom - ich zmena nie je možná.</t>
  </si>
  <si>
    <t>Táto tabuľka je určená iba na výpočet prevádzkových výdavkov projektov negenerujúcich príjmy.</t>
  </si>
  <si>
    <t>Finančná analýza - tabuľka na výpočet prevádzkových výdavkov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</si>
</sst>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%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\-#,##0\ "/>
    <numFmt numFmtId="192" formatCode="[$-41B]d\.\ mmmm\ yyyy"/>
    <numFmt numFmtId="193" formatCode="#,##0.0"/>
    <numFmt numFmtId="194" formatCode="_-* #,##0.0\ _S_k_-;\-* #,##0.0\ _S_k_-;_-* &quot;-&quot;\ _S_k_-;_-@_-"/>
    <numFmt numFmtId="195" formatCode="_-* #,##0.00\ _S_k_-;\-* #,##0.00\ _S_k_-;_-* &quot;-&quot;\ _S_k_-;_-@_-"/>
    <numFmt numFmtId="196" formatCode="_-* #,##0.0\ _S_k_-;\-* #,##0.0\ _S_k_-;_-* &quot;-&quot;?\ _S_k_-;_-@_-"/>
    <numFmt numFmtId="197" formatCode="#,##0.000"/>
    <numFmt numFmtId="198" formatCode="_-* #,##0.000\ _S_k_-;\-* #,##0.000\ _S_k_-;_-* &quot;-&quot;???\ _S_k_-;_-@_-"/>
    <numFmt numFmtId="199" formatCode="0.000"/>
    <numFmt numFmtId="200" formatCode="0.0"/>
    <numFmt numFmtId="201" formatCode="0.00000000000000000000%"/>
    <numFmt numFmtId="202" formatCode="0.000000000000000%"/>
    <numFmt numFmtId="203" formatCode="&quot;Áno&quot;;&quot;Áno&quot;;&quot;Nie&quot;"/>
    <numFmt numFmtId="204" formatCode="&quot;Pravda&quot;;&quot;Pravda&quot;;&quot;Nepravda&quot;"/>
    <numFmt numFmtId="205" formatCode="&quot;Zapnuté&quot;;&quot;Zapnuté&quot;;&quot;Vypnuté&quot;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#,##0.00_ ;[Red]\-#,##0.00\ "/>
    <numFmt numFmtId="212" formatCode="0.000%"/>
    <numFmt numFmtId="213" formatCode="0.0000%"/>
    <numFmt numFmtId="214" formatCode="0.00000%"/>
    <numFmt numFmtId="215" formatCode="_-* #,##0.000\ _S_k_-;\-* #,##0.000\ _S_k_-;_-* &quot;-&quot;\ _S_k_-;_-@_-"/>
    <numFmt numFmtId="216" formatCode="0.0000000000000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6"/>
      <name val="Arial CE"/>
      <family val="0"/>
    </font>
    <font>
      <b/>
      <sz val="14"/>
      <name val="Arial CE"/>
      <family val="0"/>
    </font>
    <font>
      <sz val="8"/>
      <name val="Arial"/>
      <family val="0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 style="thick">
        <color indexed="42"/>
      </top>
      <bottom style="thick">
        <color indexed="4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7" fillId="35" borderId="2" applyNumberFormat="0" applyAlignment="0" applyProtection="0"/>
    <xf numFmtId="0" fontId="7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12" fillId="3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39" borderId="7" applyNumberFormat="0" applyFont="0" applyAlignment="0" applyProtection="0"/>
    <xf numFmtId="0" fontId="39" fillId="0" borderId="8" applyNumberFormat="0" applyFill="0" applyAlignment="0" applyProtection="0"/>
    <xf numFmtId="9" fontId="4" fillId="0" borderId="0" applyFont="0" applyFill="0" applyBorder="0" applyAlignment="0" applyProtection="0"/>
    <xf numFmtId="0" fontId="14" fillId="0" borderId="9" applyNumberFormat="0" applyFill="0" applyAlignment="0" applyProtection="0"/>
    <xf numFmtId="0" fontId="40" fillId="0" borderId="10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7" borderId="11" applyNumberFormat="0" applyAlignment="0" applyProtection="0"/>
    <xf numFmtId="0" fontId="18" fillId="40" borderId="11" applyNumberFormat="0" applyAlignment="0" applyProtection="0"/>
    <xf numFmtId="0" fontId="19" fillId="40" borderId="12" applyNumberFormat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</cellStyleXfs>
  <cellXfs count="178">
    <xf numFmtId="0" fontId="0" fillId="0" borderId="0" xfId="0" applyAlignment="1">
      <alignment/>
    </xf>
    <xf numFmtId="3" fontId="22" fillId="4" borderId="0" xfId="68" applyNumberFormat="1" applyFont="1" applyFill="1" applyProtection="1">
      <alignment/>
      <protection locked="0"/>
    </xf>
    <xf numFmtId="0" fontId="4" fillId="4" borderId="0" xfId="68" applyFill="1" applyAlignment="1">
      <alignment/>
      <protection/>
    </xf>
    <xf numFmtId="3" fontId="21" fillId="4" borderId="0" xfId="68" applyNumberFormat="1" applyFont="1" applyFill="1" applyBorder="1" applyProtection="1">
      <alignment/>
      <protection locked="0"/>
    </xf>
    <xf numFmtId="0" fontId="4" fillId="4" borderId="0" xfId="68" applyFill="1">
      <alignment/>
      <protection/>
    </xf>
    <xf numFmtId="0" fontId="4" fillId="4" borderId="0" xfId="68" applyFill="1" applyAlignment="1">
      <alignment horizontal="left"/>
      <protection/>
    </xf>
    <xf numFmtId="0" fontId="22" fillId="4" borderId="0" xfId="68" applyFont="1" applyFill="1" applyAlignment="1">
      <alignment/>
      <protection/>
    </xf>
    <xf numFmtId="3" fontId="4" fillId="52" borderId="0" xfId="68" applyNumberFormat="1" applyFill="1">
      <alignment/>
      <protection/>
    </xf>
    <xf numFmtId="0" fontId="22" fillId="4" borderId="0" xfId="68" applyFont="1" applyFill="1" applyAlignment="1">
      <alignment horizontal="left"/>
      <protection/>
    </xf>
    <xf numFmtId="3" fontId="4" fillId="4" borderId="0" xfId="68" applyNumberFormat="1" applyFill="1">
      <alignment/>
      <protection/>
    </xf>
    <xf numFmtId="0" fontId="23" fillId="4" borderId="0" xfId="68" applyFont="1" applyFill="1" applyAlignment="1">
      <alignment horizontal="left"/>
      <protection/>
    </xf>
    <xf numFmtId="0" fontId="23" fillId="4" borderId="0" xfId="68" applyFont="1" applyFill="1" applyAlignment="1">
      <alignment/>
      <protection/>
    </xf>
    <xf numFmtId="0" fontId="23" fillId="4" borderId="0" xfId="68" applyFont="1" applyFill="1">
      <alignment/>
      <protection/>
    </xf>
    <xf numFmtId="3" fontId="4" fillId="40" borderId="0" xfId="68" applyNumberFormat="1" applyFont="1" applyFill="1" applyProtection="1">
      <alignment/>
      <protection locked="0"/>
    </xf>
    <xf numFmtId="3" fontId="4" fillId="40" borderId="0" xfId="68" applyNumberFormat="1" applyFont="1" applyFill="1" applyAlignment="1" applyProtection="1">
      <alignment horizontal="right"/>
      <protection locked="0"/>
    </xf>
    <xf numFmtId="10" fontId="4" fillId="40" borderId="0" xfId="74" applyNumberFormat="1" applyFont="1" applyFill="1" applyAlignment="1" applyProtection="1">
      <alignment/>
      <protection locked="0"/>
    </xf>
    <xf numFmtId="10" fontId="22" fillId="4" borderId="0" xfId="68" applyNumberFormat="1" applyFont="1" applyFill="1" applyAlignment="1">
      <alignment horizontal="right"/>
      <protection/>
    </xf>
    <xf numFmtId="197" fontId="4" fillId="52" borderId="0" xfId="68" applyNumberFormat="1" applyFill="1">
      <alignment/>
      <protection/>
    </xf>
    <xf numFmtId="4" fontId="4" fillId="4" borderId="0" xfId="68" applyNumberFormat="1" applyFill="1">
      <alignment/>
      <protection/>
    </xf>
    <xf numFmtId="4" fontId="23" fillId="4" borderId="0" xfId="68" applyNumberFormat="1" applyFont="1" applyFill="1">
      <alignment/>
      <protection/>
    </xf>
    <xf numFmtId="4" fontId="4" fillId="52" borderId="0" xfId="68" applyNumberFormat="1" applyFill="1">
      <alignment/>
      <protection/>
    </xf>
    <xf numFmtId="3" fontId="25" fillId="4" borderId="0" xfId="0" applyNumberFormat="1" applyFont="1" applyFill="1" applyAlignment="1" applyProtection="1">
      <alignment/>
      <protection/>
    </xf>
    <xf numFmtId="0" fontId="27" fillId="4" borderId="0" xfId="0" applyFont="1" applyFill="1" applyAlignment="1" applyProtection="1">
      <alignment/>
      <protection/>
    </xf>
    <xf numFmtId="0" fontId="27" fillId="40" borderId="13" xfId="0" applyFont="1" applyFill="1" applyBorder="1" applyAlignment="1" applyProtection="1">
      <alignment horizontal="left" vertical="center" wrapText="1"/>
      <protection/>
    </xf>
    <xf numFmtId="0" fontId="28" fillId="40" borderId="14" xfId="0" applyFont="1" applyFill="1" applyBorder="1" applyAlignment="1" applyProtection="1">
      <alignment horizontal="center" wrapText="1"/>
      <protection/>
    </xf>
    <xf numFmtId="0" fontId="28" fillId="40" borderId="14" xfId="0" applyFont="1" applyFill="1" applyBorder="1" applyAlignment="1" applyProtection="1">
      <alignment horizontal="center" vertical="top" wrapText="1"/>
      <protection/>
    </xf>
    <xf numFmtId="0" fontId="28" fillId="40" borderId="14" xfId="0" applyFont="1" applyFill="1" applyBorder="1" applyAlignment="1" applyProtection="1">
      <alignment vertical="top" wrapText="1"/>
      <protection/>
    </xf>
    <xf numFmtId="171" fontId="28" fillId="0" borderId="14" xfId="0" applyNumberFormat="1" applyFont="1" applyBorder="1" applyAlignment="1" applyProtection="1">
      <alignment vertical="center" wrapText="1"/>
      <protection locked="0"/>
    </xf>
    <xf numFmtId="171" fontId="28" fillId="4" borderId="14" xfId="0" applyNumberFormat="1" applyFont="1" applyFill="1" applyBorder="1" applyAlignment="1" applyProtection="1">
      <alignment vertical="center"/>
      <protection/>
    </xf>
    <xf numFmtId="9" fontId="28" fillId="4" borderId="14" xfId="70" applyNumberFormat="1" applyFont="1" applyFill="1" applyBorder="1" applyAlignment="1" applyProtection="1">
      <alignment horizontal="center" vertical="center"/>
      <protection/>
    </xf>
    <xf numFmtId="171" fontId="27" fillId="4" borderId="14" xfId="0" applyNumberFormat="1" applyFont="1" applyFill="1" applyBorder="1" applyAlignment="1" applyProtection="1">
      <alignment vertical="center"/>
      <protection/>
    </xf>
    <xf numFmtId="9" fontId="27" fillId="4" borderId="14" xfId="70" applyNumberFormat="1" applyFont="1" applyFill="1" applyBorder="1" applyAlignment="1" applyProtection="1">
      <alignment horizontal="center" vertical="center"/>
      <protection/>
    </xf>
    <xf numFmtId="0" fontId="28" fillId="4" borderId="0" xfId="0" applyFont="1" applyFill="1" applyBorder="1" applyAlignment="1" applyProtection="1">
      <alignment/>
      <protection/>
    </xf>
    <xf numFmtId="9" fontId="29" fillId="4" borderId="0" xfId="70" applyFont="1" applyFill="1" applyBorder="1" applyAlignment="1" applyProtection="1">
      <alignment horizontal="center"/>
      <protection/>
    </xf>
    <xf numFmtId="169" fontId="28" fillId="4" borderId="0" xfId="0" applyNumberFormat="1" applyFont="1" applyFill="1" applyBorder="1" applyAlignment="1" applyProtection="1">
      <alignment/>
      <protection/>
    </xf>
    <xf numFmtId="171" fontId="27" fillId="4" borderId="0" xfId="0" applyNumberFormat="1" applyFont="1" applyFill="1" applyAlignment="1" applyProtection="1">
      <alignment/>
      <protection/>
    </xf>
    <xf numFmtId="169" fontId="27" fillId="4" borderId="0" xfId="0" applyNumberFormat="1" applyFont="1" applyFill="1" applyAlignment="1" applyProtection="1">
      <alignment/>
      <protection/>
    </xf>
    <xf numFmtId="3" fontId="28" fillId="40" borderId="0" xfId="0" applyNumberFormat="1" applyFont="1" applyFill="1" applyAlignment="1" applyProtection="1">
      <alignment/>
      <protection/>
    </xf>
    <xf numFmtId="9" fontId="28" fillId="40" borderId="0" xfId="74" applyFont="1" applyFill="1" applyAlignment="1" applyProtection="1">
      <alignment/>
      <protection/>
    </xf>
    <xf numFmtId="10" fontId="28" fillId="40" borderId="0" xfId="74" applyNumberFormat="1" applyFont="1" applyFill="1" applyAlignment="1" applyProtection="1">
      <alignment/>
      <protection/>
    </xf>
    <xf numFmtId="3" fontId="28" fillId="36" borderId="15" xfId="0" applyNumberFormat="1" applyFont="1" applyFill="1" applyBorder="1" applyAlignment="1" applyProtection="1">
      <alignment/>
      <protection/>
    </xf>
    <xf numFmtId="2" fontId="28" fillId="36" borderId="15" xfId="0" applyNumberFormat="1" applyFont="1" applyFill="1" applyBorder="1" applyAlignment="1">
      <alignment horizontal="center"/>
    </xf>
    <xf numFmtId="2" fontId="28" fillId="36" borderId="16" xfId="0" applyNumberFormat="1" applyFont="1" applyFill="1" applyBorder="1" applyAlignment="1">
      <alignment/>
    </xf>
    <xf numFmtId="2" fontId="28" fillId="40" borderId="0" xfId="0" applyNumberFormat="1" applyFont="1" applyFill="1" applyAlignment="1">
      <alignment/>
    </xf>
    <xf numFmtId="3" fontId="28" fillId="36" borderId="0" xfId="0" applyNumberFormat="1" applyFont="1" applyFill="1" applyBorder="1" applyAlignment="1" applyProtection="1">
      <alignment/>
      <protection/>
    </xf>
    <xf numFmtId="2" fontId="28" fillId="36" borderId="0" xfId="0" applyNumberFormat="1" applyFont="1" applyFill="1" applyBorder="1" applyAlignment="1">
      <alignment horizontal="center"/>
    </xf>
    <xf numFmtId="2" fontId="28" fillId="36" borderId="17" xfId="0" applyNumberFormat="1" applyFont="1" applyFill="1" applyBorder="1" applyAlignment="1">
      <alignment/>
    </xf>
    <xf numFmtId="2" fontId="28" fillId="36" borderId="18" xfId="0" applyNumberFormat="1" applyFont="1" applyFill="1" applyBorder="1" applyAlignment="1">
      <alignment/>
    </xf>
    <xf numFmtId="3" fontId="28" fillId="36" borderId="18" xfId="0" applyNumberFormat="1" applyFont="1" applyFill="1" applyBorder="1" applyAlignment="1" applyProtection="1">
      <alignment horizontal="center"/>
      <protection/>
    </xf>
    <xf numFmtId="3" fontId="28" fillId="36" borderId="19" xfId="0" applyNumberFormat="1" applyFont="1" applyFill="1" applyBorder="1" applyAlignment="1" applyProtection="1">
      <alignment horizontal="center"/>
      <protection/>
    </xf>
    <xf numFmtId="3" fontId="28" fillId="40" borderId="20" xfId="0" applyNumberFormat="1" applyFont="1" applyFill="1" applyBorder="1" applyAlignment="1" applyProtection="1">
      <alignment/>
      <protection/>
    </xf>
    <xf numFmtId="3" fontId="28" fillId="40" borderId="15" xfId="0" applyNumberFormat="1" applyFont="1" applyFill="1" applyBorder="1" applyAlignment="1" applyProtection="1">
      <alignment/>
      <protection/>
    </xf>
    <xf numFmtId="3" fontId="28" fillId="40" borderId="13" xfId="0" applyNumberFormat="1" applyFont="1" applyFill="1" applyBorder="1" applyAlignment="1" applyProtection="1">
      <alignment horizontal="center"/>
      <protection/>
    </xf>
    <xf numFmtId="3" fontId="28" fillId="40" borderId="13" xfId="0" applyNumberFormat="1" applyFont="1" applyFill="1" applyBorder="1" applyAlignment="1" applyProtection="1">
      <alignment/>
      <protection/>
    </xf>
    <xf numFmtId="3" fontId="28" fillId="40" borderId="16" xfId="0" applyNumberFormat="1" applyFont="1" applyFill="1" applyBorder="1" applyAlignment="1" applyProtection="1">
      <alignment/>
      <protection/>
    </xf>
    <xf numFmtId="3" fontId="28" fillId="40" borderId="21" xfId="0" applyNumberFormat="1" applyFont="1" applyFill="1" applyBorder="1" applyAlignment="1" applyProtection="1">
      <alignment/>
      <protection/>
    </xf>
    <xf numFmtId="4" fontId="28" fillId="40" borderId="0" xfId="0" applyNumberFormat="1" applyFont="1" applyFill="1" applyBorder="1" applyAlignment="1" applyProtection="1">
      <alignment horizontal="right"/>
      <protection/>
    </xf>
    <xf numFmtId="9" fontId="28" fillId="40" borderId="22" xfId="70" applyFont="1" applyFill="1" applyBorder="1" applyAlignment="1" applyProtection="1">
      <alignment horizontal="center"/>
      <protection/>
    </xf>
    <xf numFmtId="10" fontId="28" fillId="40" borderId="22" xfId="70" applyNumberFormat="1" applyFont="1" applyFill="1" applyBorder="1" applyAlignment="1" applyProtection="1">
      <alignment horizontal="center"/>
      <protection/>
    </xf>
    <xf numFmtId="201" fontId="28" fillId="40" borderId="22" xfId="70" applyNumberFormat="1" applyFont="1" applyFill="1" applyBorder="1" applyAlignment="1" applyProtection="1">
      <alignment horizontal="left"/>
      <protection/>
    </xf>
    <xf numFmtId="3" fontId="28" fillId="40" borderId="0" xfId="0" applyNumberFormat="1" applyFont="1" applyFill="1" applyBorder="1" applyAlignment="1" applyProtection="1">
      <alignment/>
      <protection/>
    </xf>
    <xf numFmtId="3" fontId="28" fillId="40" borderId="17" xfId="0" applyNumberFormat="1" applyFont="1" applyFill="1" applyBorder="1" applyAlignment="1" applyProtection="1">
      <alignment/>
      <protection/>
    </xf>
    <xf numFmtId="3" fontId="28" fillId="40" borderId="22" xfId="0" applyNumberFormat="1" applyFont="1" applyFill="1" applyBorder="1" applyAlignment="1" applyProtection="1">
      <alignment horizontal="center"/>
      <protection/>
    </xf>
    <xf numFmtId="3" fontId="28" fillId="40" borderId="22" xfId="0" applyNumberFormat="1" applyFont="1" applyFill="1" applyBorder="1" applyAlignment="1" applyProtection="1">
      <alignment/>
      <protection/>
    </xf>
    <xf numFmtId="3" fontId="28" fillId="40" borderId="0" xfId="0" applyNumberFormat="1" applyFont="1" applyFill="1" applyBorder="1" applyAlignment="1" applyProtection="1">
      <alignment horizontal="right"/>
      <protection/>
    </xf>
    <xf numFmtId="4" fontId="28" fillId="40" borderId="0" xfId="0" applyNumberFormat="1" applyFont="1" applyFill="1" applyBorder="1" applyAlignment="1" applyProtection="1">
      <alignment/>
      <protection/>
    </xf>
    <xf numFmtId="4" fontId="28" fillId="40" borderId="17" xfId="0" applyNumberFormat="1" applyFont="1" applyFill="1" applyBorder="1" applyAlignment="1" applyProtection="1">
      <alignment/>
      <protection/>
    </xf>
    <xf numFmtId="3" fontId="28" fillId="40" borderId="14" xfId="0" applyNumberFormat="1" applyFont="1" applyFill="1" applyBorder="1" applyAlignment="1" applyProtection="1">
      <alignment horizontal="center"/>
      <protection/>
    </xf>
    <xf numFmtId="10" fontId="28" fillId="40" borderId="14" xfId="70" applyNumberFormat="1" applyFont="1" applyFill="1" applyBorder="1" applyAlignment="1" applyProtection="1">
      <alignment horizontal="center"/>
      <protection/>
    </xf>
    <xf numFmtId="4" fontId="28" fillId="40" borderId="14" xfId="52" applyNumberFormat="1" applyFont="1" applyFill="1" applyBorder="1" applyAlignment="1" applyProtection="1">
      <alignment/>
      <protection/>
    </xf>
    <xf numFmtId="3" fontId="28" fillId="40" borderId="18" xfId="0" applyNumberFormat="1" applyFont="1" applyFill="1" applyBorder="1" applyAlignment="1" applyProtection="1">
      <alignment/>
      <protection/>
    </xf>
    <xf numFmtId="3" fontId="28" fillId="40" borderId="19" xfId="0" applyNumberFormat="1" applyFont="1" applyFill="1" applyBorder="1" applyAlignment="1" applyProtection="1">
      <alignment/>
      <protection/>
    </xf>
    <xf numFmtId="4" fontId="28" fillId="40" borderId="0" xfId="0" applyNumberFormat="1" applyFont="1" applyFill="1" applyAlignment="1" applyProtection="1">
      <alignment horizontal="right"/>
      <protection/>
    </xf>
    <xf numFmtId="9" fontId="28" fillId="40" borderId="0" xfId="70" applyFont="1" applyFill="1" applyAlignment="1" applyProtection="1">
      <alignment/>
      <protection/>
    </xf>
    <xf numFmtId="10" fontId="28" fillId="40" borderId="0" xfId="70" applyNumberFormat="1" applyFont="1" applyFill="1" applyAlignment="1" applyProtection="1">
      <alignment/>
      <protection/>
    </xf>
    <xf numFmtId="4" fontId="28" fillId="40" borderId="0" xfId="52" applyNumberFormat="1" applyFont="1" applyFill="1" applyAlignment="1" applyProtection="1">
      <alignment/>
      <protection/>
    </xf>
    <xf numFmtId="201" fontId="28" fillId="40" borderId="0" xfId="70" applyNumberFormat="1" applyFont="1" applyFill="1" applyAlignment="1" applyProtection="1">
      <alignment horizontal="left"/>
      <protection/>
    </xf>
    <xf numFmtId="0" fontId="27" fillId="40" borderId="0" xfId="0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/>
      <protection locked="0"/>
    </xf>
    <xf numFmtId="3" fontId="4" fillId="40" borderId="0" xfId="0" applyNumberFormat="1" applyFont="1" applyFill="1" applyAlignment="1" applyProtection="1">
      <alignment horizontal="right"/>
      <protection/>
    </xf>
    <xf numFmtId="4" fontId="4" fillId="40" borderId="0" xfId="0" applyNumberFormat="1" applyFont="1" applyFill="1" applyAlignment="1" applyProtection="1">
      <alignment/>
      <protection/>
    </xf>
    <xf numFmtId="10" fontId="23" fillId="40" borderId="0" xfId="74" applyNumberFormat="1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 wrapText="1"/>
      <protection/>
    </xf>
    <xf numFmtId="3" fontId="23" fillId="40" borderId="0" xfId="0" applyNumberFormat="1" applyFont="1" applyFill="1" applyAlignment="1" applyProtection="1">
      <alignment horizontal="center" wrapText="1"/>
      <protection/>
    </xf>
    <xf numFmtId="9" fontId="4" fillId="40" borderId="0" xfId="74" applyFont="1" applyFill="1" applyAlignment="1" applyProtection="1">
      <alignment/>
      <protection/>
    </xf>
    <xf numFmtId="3" fontId="0" fillId="40" borderId="0" xfId="0" applyNumberFormat="1" applyFill="1" applyAlignment="1" applyProtection="1">
      <alignment/>
      <protection/>
    </xf>
    <xf numFmtId="10" fontId="4" fillId="40" borderId="0" xfId="74" applyNumberFormat="1" applyFont="1" applyFill="1" applyAlignment="1" applyProtection="1">
      <alignment/>
      <protection/>
    </xf>
    <xf numFmtId="0" fontId="0" fillId="53" borderId="0" xfId="0" applyFill="1" applyBorder="1" applyAlignment="1" applyProtection="1">
      <alignment/>
      <protection hidden="1"/>
    </xf>
    <xf numFmtId="9" fontId="0" fillId="53" borderId="0" xfId="0" applyNumberFormat="1" applyFill="1" applyBorder="1" applyAlignment="1" applyProtection="1">
      <alignment/>
      <protection hidden="1"/>
    </xf>
    <xf numFmtId="0" fontId="0" fillId="53" borderId="0" xfId="0" applyFill="1" applyAlignment="1" applyProtection="1">
      <alignment/>
      <protection hidden="1"/>
    </xf>
    <xf numFmtId="0" fontId="30" fillId="53" borderId="0" xfId="0" applyFont="1" applyFill="1" applyAlignment="1" applyProtection="1">
      <alignment horizontal="center"/>
      <protection hidden="1"/>
    </xf>
    <xf numFmtId="0" fontId="0" fillId="53" borderId="23" xfId="0" applyFill="1" applyBorder="1" applyAlignment="1" applyProtection="1">
      <alignment/>
      <protection hidden="1"/>
    </xf>
    <xf numFmtId="0" fontId="0" fillId="53" borderId="24" xfId="0" applyFill="1" applyBorder="1" applyAlignment="1" applyProtection="1">
      <alignment/>
      <protection hidden="1"/>
    </xf>
    <xf numFmtId="0" fontId="0" fillId="53" borderId="25" xfId="0" applyFill="1" applyBorder="1" applyAlignment="1" applyProtection="1">
      <alignment/>
      <protection hidden="1"/>
    </xf>
    <xf numFmtId="0" fontId="23" fillId="53" borderId="26" xfId="0" applyFont="1" applyFill="1" applyBorder="1" applyAlignment="1" applyProtection="1">
      <alignment horizontal="center"/>
      <protection hidden="1"/>
    </xf>
    <xf numFmtId="0" fontId="23" fillId="53" borderId="0" xfId="0" applyFont="1" applyFill="1" applyAlignment="1" applyProtection="1">
      <alignment horizontal="center"/>
      <protection hidden="1"/>
    </xf>
    <xf numFmtId="0" fontId="0" fillId="53" borderId="27" xfId="0" applyFill="1" applyBorder="1" applyAlignment="1" applyProtection="1">
      <alignment/>
      <protection hidden="1"/>
    </xf>
    <xf numFmtId="0" fontId="0" fillId="53" borderId="0" xfId="0" applyFill="1" applyBorder="1" applyAlignment="1" applyProtection="1">
      <alignment horizontal="center" wrapText="1"/>
      <protection hidden="1"/>
    </xf>
    <xf numFmtId="0" fontId="0" fillId="53" borderId="26" xfId="0" applyFill="1" applyBorder="1" applyAlignment="1" applyProtection="1">
      <alignment horizontal="center" wrapText="1"/>
      <protection hidden="1"/>
    </xf>
    <xf numFmtId="0" fontId="0" fillId="53" borderId="0" xfId="0" applyFill="1" applyAlignment="1" applyProtection="1">
      <alignment horizontal="center" wrapText="1"/>
      <protection hidden="1"/>
    </xf>
    <xf numFmtId="0" fontId="0" fillId="53" borderId="26" xfId="0" applyFill="1" applyBorder="1" applyAlignment="1" applyProtection="1">
      <alignment/>
      <protection hidden="1"/>
    </xf>
    <xf numFmtId="9" fontId="0" fillId="53" borderId="0" xfId="0" applyNumberFormat="1" applyFill="1" applyBorder="1" applyAlignment="1" applyProtection="1">
      <alignment horizontal="center"/>
      <protection hidden="1"/>
    </xf>
    <xf numFmtId="9" fontId="0" fillId="53" borderId="26" xfId="0" applyNumberFormat="1" applyFill="1" applyBorder="1" applyAlignment="1" applyProtection="1">
      <alignment horizontal="center"/>
      <protection hidden="1"/>
    </xf>
    <xf numFmtId="9" fontId="0" fillId="53" borderId="0" xfId="0" applyNumberFormat="1" applyFill="1" applyAlignment="1" applyProtection="1">
      <alignment horizontal="center"/>
      <protection hidden="1"/>
    </xf>
    <xf numFmtId="0" fontId="0" fillId="53" borderId="0" xfId="0" applyFill="1" applyBorder="1" applyAlignment="1" applyProtection="1">
      <alignment horizontal="center"/>
      <protection hidden="1"/>
    </xf>
    <xf numFmtId="0" fontId="0" fillId="53" borderId="28" xfId="0" applyFill="1" applyBorder="1" applyAlignment="1" applyProtection="1">
      <alignment/>
      <protection hidden="1"/>
    </xf>
    <xf numFmtId="0" fontId="0" fillId="53" borderId="29" xfId="0" applyFill="1" applyBorder="1" applyAlignment="1" applyProtection="1">
      <alignment/>
      <protection hidden="1"/>
    </xf>
    <xf numFmtId="0" fontId="0" fillId="53" borderId="30" xfId="0" applyFill="1" applyBorder="1" applyAlignment="1" applyProtection="1">
      <alignment/>
      <protection hidden="1"/>
    </xf>
    <xf numFmtId="0" fontId="0" fillId="53" borderId="31" xfId="0" applyFill="1" applyBorder="1" applyAlignment="1" applyProtection="1">
      <alignment/>
      <protection hidden="1"/>
    </xf>
    <xf numFmtId="9" fontId="4" fillId="53" borderId="0" xfId="74" applyFont="1" applyFill="1" applyBorder="1" applyAlignment="1" applyProtection="1">
      <alignment horizontal="center"/>
      <protection hidden="1"/>
    </xf>
    <xf numFmtId="0" fontId="0" fillId="53" borderId="27" xfId="0" applyFill="1" applyBorder="1" applyAlignment="1" applyProtection="1">
      <alignment vertical="center"/>
      <protection hidden="1"/>
    </xf>
    <xf numFmtId="0" fontId="0" fillId="53" borderId="0" xfId="0" applyFill="1" applyBorder="1" applyAlignment="1" applyProtection="1">
      <alignment vertical="center" wrapText="1"/>
      <protection hidden="1"/>
    </xf>
    <xf numFmtId="0" fontId="0" fillId="53" borderId="0" xfId="0" applyFill="1" applyBorder="1" applyAlignment="1" applyProtection="1">
      <alignment vertical="center"/>
      <protection hidden="1"/>
    </xf>
    <xf numFmtId="9" fontId="0" fillId="53" borderId="0" xfId="0" applyNumberFormat="1" applyFill="1" applyBorder="1" applyAlignment="1" applyProtection="1">
      <alignment horizontal="center" vertical="center"/>
      <protection hidden="1"/>
    </xf>
    <xf numFmtId="3" fontId="28" fillId="40" borderId="14" xfId="0" applyNumberFormat="1" applyFont="1" applyFill="1" applyBorder="1" applyAlignment="1" applyProtection="1">
      <alignment/>
      <protection/>
    </xf>
    <xf numFmtId="4" fontId="28" fillId="40" borderId="14" xfId="0" applyNumberFormat="1" applyFont="1" applyFill="1" applyBorder="1" applyAlignment="1">
      <alignment horizontal="right"/>
    </xf>
    <xf numFmtId="9" fontId="28" fillId="40" borderId="14" xfId="0" applyNumberFormat="1" applyFont="1" applyFill="1" applyBorder="1" applyAlignment="1">
      <alignment horizontal="center"/>
    </xf>
    <xf numFmtId="10" fontId="28" fillId="40" borderId="14" xfId="0" applyNumberFormat="1" applyFont="1" applyFill="1" applyBorder="1" applyAlignment="1">
      <alignment horizontal="center"/>
    </xf>
    <xf numFmtId="0" fontId="28" fillId="40" borderId="14" xfId="0" applyFont="1" applyFill="1" applyBorder="1" applyAlignment="1">
      <alignment horizontal="center"/>
    </xf>
    <xf numFmtId="0" fontId="28" fillId="40" borderId="14" xfId="0" applyFont="1" applyFill="1" applyBorder="1" applyAlignment="1">
      <alignment horizontal="right"/>
    </xf>
    <xf numFmtId="0" fontId="4" fillId="52" borderId="0" xfId="69" applyFill="1">
      <alignment/>
      <protection/>
    </xf>
    <xf numFmtId="0" fontId="30" fillId="52" borderId="0" xfId="69" applyFont="1" applyFill="1">
      <alignment/>
      <protection/>
    </xf>
    <xf numFmtId="3" fontId="4" fillId="52" borderId="23" xfId="69" applyNumberFormat="1" applyFont="1" applyFill="1" applyBorder="1" applyProtection="1">
      <alignment/>
      <protection/>
    </xf>
    <xf numFmtId="3" fontId="4" fillId="52" borderId="24" xfId="69" applyNumberFormat="1" applyFont="1" applyFill="1" applyBorder="1" applyProtection="1">
      <alignment/>
      <protection/>
    </xf>
    <xf numFmtId="9" fontId="23" fillId="52" borderId="24" xfId="70" applyFont="1" applyFill="1" applyBorder="1" applyAlignment="1" applyProtection="1">
      <alignment/>
      <protection/>
    </xf>
    <xf numFmtId="3" fontId="4" fillId="52" borderId="25" xfId="69" applyNumberFormat="1" applyFont="1" applyFill="1" applyBorder="1" applyProtection="1">
      <alignment/>
      <protection/>
    </xf>
    <xf numFmtId="3" fontId="4" fillId="52" borderId="0" xfId="69" applyNumberFormat="1" applyFont="1" applyFill="1" applyProtection="1">
      <alignment/>
      <protection/>
    </xf>
    <xf numFmtId="3" fontId="4" fillId="52" borderId="27" xfId="69" applyNumberFormat="1" applyFont="1" applyFill="1" applyBorder="1" applyAlignment="1" applyProtection="1">
      <alignment wrapText="1"/>
      <protection/>
    </xf>
    <xf numFmtId="3" fontId="4" fillId="52" borderId="0" xfId="69" applyNumberFormat="1" applyFont="1" applyFill="1" applyBorder="1" applyAlignment="1" applyProtection="1">
      <alignment horizontal="left" wrapText="1"/>
      <protection/>
    </xf>
    <xf numFmtId="3" fontId="4" fillId="52" borderId="26" xfId="69" applyNumberFormat="1" applyFont="1" applyFill="1" applyBorder="1" applyAlignment="1" applyProtection="1">
      <alignment wrapText="1"/>
      <protection/>
    </xf>
    <xf numFmtId="3" fontId="4" fillId="52" borderId="0" xfId="69" applyNumberFormat="1" applyFont="1" applyFill="1" applyAlignment="1" applyProtection="1">
      <alignment wrapText="1"/>
      <protection/>
    </xf>
    <xf numFmtId="3" fontId="4" fillId="52" borderId="27" xfId="69" applyNumberFormat="1" applyFont="1" applyFill="1" applyBorder="1" applyAlignment="1" applyProtection="1">
      <alignment vertical="top" wrapText="1"/>
      <protection/>
    </xf>
    <xf numFmtId="3" fontId="4" fillId="52" borderId="26" xfId="69" applyNumberFormat="1" applyFont="1" applyFill="1" applyBorder="1" applyAlignment="1" applyProtection="1">
      <alignment vertical="top" wrapText="1"/>
      <protection/>
    </xf>
    <xf numFmtId="3" fontId="4" fillId="52" borderId="0" xfId="69" applyNumberFormat="1" applyFont="1" applyFill="1" applyAlignment="1" applyProtection="1">
      <alignment vertical="top" wrapText="1"/>
      <protection/>
    </xf>
    <xf numFmtId="3" fontId="4" fillId="52" borderId="27" xfId="69" applyNumberFormat="1" applyFont="1" applyFill="1" applyBorder="1" applyProtection="1">
      <alignment/>
      <protection/>
    </xf>
    <xf numFmtId="3" fontId="4" fillId="52" borderId="0" xfId="69" applyNumberFormat="1" applyFont="1" applyFill="1" applyBorder="1" applyProtection="1">
      <alignment/>
      <protection/>
    </xf>
    <xf numFmtId="9" fontId="23" fillId="52" borderId="0" xfId="70" applyFont="1" applyFill="1" applyBorder="1" applyAlignment="1" applyProtection="1">
      <alignment/>
      <protection/>
    </xf>
    <xf numFmtId="3" fontId="4" fillId="52" borderId="26" xfId="69" applyNumberFormat="1" applyFont="1" applyFill="1" applyBorder="1" applyProtection="1">
      <alignment/>
      <protection/>
    </xf>
    <xf numFmtId="3" fontId="4" fillId="52" borderId="28" xfId="69" applyNumberFormat="1" applyFont="1" applyFill="1" applyBorder="1" applyAlignment="1" applyProtection="1">
      <alignment vertical="top"/>
      <protection/>
    </xf>
    <xf numFmtId="3" fontId="4" fillId="52" borderId="30" xfId="69" applyNumberFormat="1" applyFont="1" applyFill="1" applyBorder="1" applyAlignment="1" applyProtection="1">
      <alignment vertical="top"/>
      <protection/>
    </xf>
    <xf numFmtId="3" fontId="4" fillId="52" borderId="0" xfId="69" applyNumberFormat="1" applyFont="1" applyFill="1" applyAlignment="1" applyProtection="1">
      <alignment vertical="top"/>
      <protection/>
    </xf>
    <xf numFmtId="0" fontId="4" fillId="4" borderId="0" xfId="68" applyFont="1" applyFill="1" applyAlignment="1">
      <alignment/>
      <protection/>
    </xf>
    <xf numFmtId="3" fontId="4" fillId="52" borderId="29" xfId="69" applyNumberFormat="1" applyFont="1" applyFill="1" applyBorder="1" applyAlignment="1" applyProtection="1">
      <alignment horizontal="left" vertical="top" wrapText="1"/>
      <protection/>
    </xf>
    <xf numFmtId="3" fontId="4" fillId="52" borderId="0" xfId="69" applyNumberFormat="1" applyFont="1" applyFill="1" applyBorder="1" applyAlignment="1" applyProtection="1">
      <alignment horizontal="left" wrapText="1"/>
      <protection/>
    </xf>
    <xf numFmtId="3" fontId="4" fillId="52" borderId="0" xfId="0" applyNumberFormat="1" applyFont="1" applyFill="1" applyBorder="1" applyAlignment="1" applyProtection="1">
      <alignment horizontal="left" wrapText="1"/>
      <protection/>
    </xf>
    <xf numFmtId="3" fontId="4" fillId="52" borderId="0" xfId="69" applyNumberFormat="1" applyFont="1" applyFill="1" applyBorder="1" applyAlignment="1" applyProtection="1">
      <alignment horizontal="left" vertical="top"/>
      <protection/>
    </xf>
    <xf numFmtId="0" fontId="23" fillId="53" borderId="27" xfId="0" applyFont="1" applyFill="1" applyBorder="1" applyAlignment="1" applyProtection="1">
      <alignment horizontal="center"/>
      <protection hidden="1"/>
    </xf>
    <xf numFmtId="0" fontId="23" fillId="53" borderId="0" xfId="0" applyFont="1" applyFill="1" applyBorder="1" applyAlignment="1" applyProtection="1">
      <alignment horizontal="center"/>
      <protection hidden="1"/>
    </xf>
    <xf numFmtId="0" fontId="23" fillId="53" borderId="26" xfId="0" applyFont="1" applyFill="1" applyBorder="1" applyAlignment="1" applyProtection="1">
      <alignment horizontal="center"/>
      <protection hidden="1"/>
    </xf>
    <xf numFmtId="0" fontId="31" fillId="53" borderId="0" xfId="0" applyFont="1" applyFill="1" applyAlignment="1" applyProtection="1">
      <alignment horizontal="justify" wrapText="1"/>
      <protection hidden="1"/>
    </xf>
    <xf numFmtId="0" fontId="0" fillId="53" borderId="0" xfId="0" applyFill="1" applyAlignment="1" applyProtection="1">
      <alignment horizontal="justify" wrapText="1"/>
      <protection hidden="1"/>
    </xf>
    <xf numFmtId="0" fontId="30" fillId="53" borderId="0" xfId="0" applyFont="1" applyFill="1" applyAlignment="1" applyProtection="1">
      <alignment horizontal="center"/>
      <protection hidden="1"/>
    </xf>
    <xf numFmtId="4" fontId="28" fillId="40" borderId="14" xfId="0" applyNumberFormat="1" applyFont="1" applyFill="1" applyBorder="1" applyAlignment="1" applyProtection="1">
      <alignment horizontal="right"/>
      <protection/>
    </xf>
    <xf numFmtId="3" fontId="27" fillId="36" borderId="20" xfId="0" applyNumberFormat="1" applyFont="1" applyFill="1" applyBorder="1" applyAlignment="1" applyProtection="1">
      <alignment horizontal="left" vertical="center"/>
      <protection/>
    </xf>
    <xf numFmtId="3" fontId="27" fillId="36" borderId="15" xfId="0" applyNumberFormat="1" applyFont="1" applyFill="1" applyBorder="1" applyAlignment="1" applyProtection="1">
      <alignment horizontal="left" vertical="center"/>
      <protection/>
    </xf>
    <xf numFmtId="3" fontId="27" fillId="36" borderId="16" xfId="0" applyNumberFormat="1" applyFont="1" applyFill="1" applyBorder="1" applyAlignment="1" applyProtection="1">
      <alignment horizontal="left" vertical="center"/>
      <protection/>
    </xf>
    <xf numFmtId="3" fontId="27" fillId="36" borderId="21" xfId="0" applyNumberFormat="1" applyFont="1" applyFill="1" applyBorder="1" applyAlignment="1" applyProtection="1">
      <alignment horizontal="left" vertical="center"/>
      <protection/>
    </xf>
    <xf numFmtId="3" fontId="27" fillId="36" borderId="0" xfId="0" applyNumberFormat="1" applyFont="1" applyFill="1" applyBorder="1" applyAlignment="1" applyProtection="1">
      <alignment horizontal="left" vertical="center"/>
      <protection/>
    </xf>
    <xf numFmtId="3" fontId="27" fillId="36" borderId="17" xfId="0" applyNumberFormat="1" applyFont="1" applyFill="1" applyBorder="1" applyAlignment="1" applyProtection="1">
      <alignment horizontal="left" vertical="center"/>
      <protection/>
    </xf>
    <xf numFmtId="3" fontId="27" fillId="36" borderId="32" xfId="0" applyNumberFormat="1" applyFont="1" applyFill="1" applyBorder="1" applyAlignment="1" applyProtection="1">
      <alignment horizontal="left" vertical="center"/>
      <protection/>
    </xf>
    <xf numFmtId="3" fontId="27" fillId="36" borderId="18" xfId="0" applyNumberFormat="1" applyFont="1" applyFill="1" applyBorder="1" applyAlignment="1" applyProtection="1">
      <alignment horizontal="left" vertical="center"/>
      <protection/>
    </xf>
    <xf numFmtId="3" fontId="27" fillId="36" borderId="19" xfId="0" applyNumberFormat="1" applyFont="1" applyFill="1" applyBorder="1" applyAlignment="1" applyProtection="1">
      <alignment horizontal="left" vertical="center"/>
      <protection/>
    </xf>
    <xf numFmtId="3" fontId="28" fillId="36" borderId="13" xfId="0" applyNumberFormat="1" applyFont="1" applyFill="1" applyBorder="1" applyAlignment="1" applyProtection="1">
      <alignment horizontal="center" vertical="center" wrapText="1"/>
      <protection/>
    </xf>
    <xf numFmtId="3" fontId="28" fillId="36" borderId="22" xfId="0" applyNumberFormat="1" applyFont="1" applyFill="1" applyBorder="1" applyAlignment="1" applyProtection="1">
      <alignment horizontal="center" vertical="center" wrapText="1"/>
      <protection/>
    </xf>
    <xf numFmtId="3" fontId="28" fillId="36" borderId="33" xfId="0" applyNumberFormat="1" applyFont="1" applyFill="1" applyBorder="1" applyAlignment="1" applyProtection="1">
      <alignment horizontal="center" vertical="center" wrapText="1"/>
      <protection/>
    </xf>
    <xf numFmtId="0" fontId="28" fillId="36" borderId="13" xfId="0" applyNumberFormat="1" applyFont="1" applyFill="1" applyBorder="1" applyAlignment="1" applyProtection="1">
      <alignment horizontal="center" vertical="center" wrapText="1"/>
      <protection/>
    </xf>
    <xf numFmtId="0" fontId="28" fillId="36" borderId="22" xfId="0" applyNumberFormat="1" applyFont="1" applyFill="1" applyBorder="1" applyAlignment="1" applyProtection="1">
      <alignment horizontal="center" vertical="center" wrapText="1"/>
      <protection/>
    </xf>
    <xf numFmtId="0" fontId="28" fillId="36" borderId="33" xfId="0" applyNumberFormat="1" applyFont="1" applyFill="1" applyBorder="1" applyAlignment="1" applyProtection="1">
      <alignment horizontal="center" vertical="center" wrapText="1"/>
      <protection/>
    </xf>
    <xf numFmtId="0" fontId="28" fillId="40" borderId="14" xfId="0" applyFont="1" applyFill="1" applyBorder="1" applyAlignment="1" applyProtection="1">
      <alignment horizontal="left" vertical="top" wrapText="1"/>
      <protection/>
    </xf>
    <xf numFmtId="171" fontId="28" fillId="4" borderId="14" xfId="70" applyNumberFormat="1" applyFont="1" applyFill="1" applyBorder="1" applyAlignment="1" applyProtection="1">
      <alignment horizontal="center"/>
      <protection/>
    </xf>
    <xf numFmtId="10" fontId="28" fillId="4" borderId="34" xfId="70" applyNumberFormat="1" applyFont="1" applyFill="1" applyBorder="1" applyAlignment="1" applyProtection="1">
      <alignment horizontal="center"/>
      <protection/>
    </xf>
    <xf numFmtId="10" fontId="28" fillId="4" borderId="35" xfId="70" applyNumberFormat="1" applyFont="1" applyFill="1" applyBorder="1" applyAlignment="1" applyProtection="1">
      <alignment horizontal="center"/>
      <protection/>
    </xf>
    <xf numFmtId="0" fontId="27" fillId="54" borderId="14" xfId="0" applyFont="1" applyFill="1" applyBorder="1" applyAlignment="1" applyProtection="1">
      <alignment horizontal="left" vertical="top" wrapText="1" indent="1"/>
      <protection/>
    </xf>
    <xf numFmtId="0" fontId="27" fillId="54" borderId="34" xfId="0" applyFont="1" applyFill="1" applyBorder="1" applyAlignment="1" applyProtection="1">
      <alignment horizontal="left" vertical="top" wrapText="1"/>
      <protection/>
    </xf>
    <xf numFmtId="0" fontId="27" fillId="54" borderId="36" xfId="0" applyFont="1" applyFill="1" applyBorder="1" applyAlignment="1" applyProtection="1">
      <alignment horizontal="left" vertical="top" wrapText="1"/>
      <protection/>
    </xf>
    <xf numFmtId="0" fontId="27" fillId="54" borderId="35" xfId="0" applyFont="1" applyFill="1" applyBorder="1" applyAlignment="1" applyProtection="1">
      <alignment horizontal="left" vertical="top" wrapText="1"/>
      <protection/>
    </xf>
    <xf numFmtId="0" fontId="22" fillId="4" borderId="0" xfId="68" applyFont="1" applyFill="1" applyAlignment="1">
      <alignment horizontal="left"/>
      <protection/>
    </xf>
  </cellXfs>
  <cellStyles count="8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álne_Príloha č. 1_Finančná analýza - tabuľková časť - čistá verzia" xfId="68"/>
    <cellStyle name="normálne_Priloha2_ZoNFP_Financna analyzatabulkovacast" xfId="69"/>
    <cellStyle name="Percent" xfId="70"/>
    <cellStyle name="Followed Hyperlink" xfId="71"/>
    <cellStyle name="Poznámka" xfId="72"/>
    <cellStyle name="Prepojená bunka" xfId="73"/>
    <cellStyle name="procent 2" xfId="74"/>
    <cellStyle name="Propojená buňka" xfId="75"/>
    <cellStyle name="Spolu" xfId="76"/>
    <cellStyle name="Správně" xfId="77"/>
    <cellStyle name="Text upozornění" xfId="78"/>
    <cellStyle name="Text upozornenia" xfId="79"/>
    <cellStyle name="Titul" xfId="80"/>
    <cellStyle name="Vstup" xfId="81"/>
    <cellStyle name="Výpočet" xfId="82"/>
    <cellStyle name="Výstup" xfId="83"/>
    <cellStyle name="Vysvětlující text" xfId="84"/>
    <cellStyle name="Vysvetľujúci text" xfId="85"/>
    <cellStyle name="Zlá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  <cellStyle name="Zvýraznenie1" xfId="93"/>
    <cellStyle name="Zvýraznenie2" xfId="94"/>
    <cellStyle name="Zvýraznenie3" xfId="95"/>
    <cellStyle name="Zvýraznenie4" xfId="96"/>
    <cellStyle name="Zvýraznenie5" xfId="97"/>
    <cellStyle name="Zvýraznenie6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ha2_ZoNFP_Financna%20analyzatabulkovacast_t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štrukcie"/>
      <sheetName val="Typ žiadateľa"/>
      <sheetName val="Typ prevádzky"/>
      <sheetName val="Peňažné toky projektu"/>
      <sheetName val="Investičné výdavky"/>
      <sheetName val="Výdavky na prevádzku"/>
      <sheetName val="Príjmy z prevádzky"/>
      <sheetName val="Úver"/>
      <sheetName val="Odpisy - daňové"/>
      <sheetName val="Sociálna únosnosť"/>
      <sheetName val="Kontrolný list"/>
      <sheetName val="POM_Odpisy linearne"/>
      <sheetName val="POM_Odpisy zrychlene"/>
    </sheetNames>
    <sheetDataSet>
      <sheetData sheetId="1">
        <row r="6">
          <cell r="F6">
            <v>0.95</v>
          </cell>
        </row>
        <row r="9">
          <cell r="F9">
            <v>0.8075</v>
          </cell>
        </row>
        <row r="12">
          <cell r="F12">
            <v>0.1425</v>
          </cell>
        </row>
      </sheetData>
      <sheetData sheetId="3">
        <row r="6">
          <cell r="I6" t="str">
            <v>nie</v>
          </cell>
        </row>
        <row r="7">
          <cell r="I7" t="str">
            <v>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2" width="2.140625" style="121" customWidth="1"/>
    <col min="3" max="11" width="9.140625" style="121" customWidth="1"/>
    <col min="12" max="12" width="2.140625" style="121" customWidth="1"/>
    <col min="13" max="16384" width="9.140625" style="121" customWidth="1"/>
  </cols>
  <sheetData>
    <row r="1" ht="20.25">
      <c r="C1" s="122" t="s">
        <v>83</v>
      </c>
    </row>
    <row r="2" ht="13.5" thickBot="1"/>
    <row r="3" spans="2:12" s="127" customFormat="1" ht="13.5" thickTop="1">
      <c r="B3" s="123"/>
      <c r="C3" s="124"/>
      <c r="D3" s="124"/>
      <c r="E3" s="124"/>
      <c r="F3" s="125"/>
      <c r="G3" s="124"/>
      <c r="H3" s="124"/>
      <c r="I3" s="124"/>
      <c r="J3" s="124"/>
      <c r="K3" s="124"/>
      <c r="L3" s="126"/>
    </row>
    <row r="4" spans="2:12" s="127" customFormat="1" ht="12.75">
      <c r="B4" s="135"/>
      <c r="C4" s="136" t="s">
        <v>82</v>
      </c>
      <c r="D4" s="136"/>
      <c r="E4" s="136"/>
      <c r="F4" s="137"/>
      <c r="G4" s="136"/>
      <c r="H4" s="136"/>
      <c r="I4" s="136"/>
      <c r="J4" s="136"/>
      <c r="K4" s="136"/>
      <c r="L4" s="138"/>
    </row>
    <row r="5" spans="2:12" s="127" customFormat="1" ht="12.75">
      <c r="B5" s="135"/>
      <c r="C5" s="136"/>
      <c r="D5" s="136"/>
      <c r="E5" s="136"/>
      <c r="F5" s="137"/>
      <c r="G5" s="136"/>
      <c r="H5" s="136"/>
      <c r="I5" s="136"/>
      <c r="J5" s="136"/>
      <c r="K5" s="136"/>
      <c r="L5" s="138"/>
    </row>
    <row r="6" spans="2:12" s="131" customFormat="1" ht="27" customHeight="1">
      <c r="B6" s="128"/>
      <c r="C6" s="144" t="s">
        <v>78</v>
      </c>
      <c r="D6" s="144"/>
      <c r="E6" s="144"/>
      <c r="F6" s="144"/>
      <c r="G6" s="144"/>
      <c r="H6" s="144"/>
      <c r="I6" s="144"/>
      <c r="J6" s="144"/>
      <c r="K6" s="144"/>
      <c r="L6" s="130"/>
    </row>
    <row r="7" spans="2:12" s="131" customFormat="1" ht="12.75" customHeight="1"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30"/>
    </row>
    <row r="8" spans="2:12" s="134" customFormat="1" ht="12.75">
      <c r="B8" s="132"/>
      <c r="C8" s="146" t="s">
        <v>79</v>
      </c>
      <c r="D8" s="146"/>
      <c r="E8" s="146"/>
      <c r="F8" s="146"/>
      <c r="G8" s="146"/>
      <c r="H8" s="146"/>
      <c r="I8" s="146"/>
      <c r="J8" s="146"/>
      <c r="K8" s="146"/>
      <c r="L8" s="133"/>
    </row>
    <row r="9" spans="2:12" s="127" customFormat="1" ht="12.75">
      <c r="B9" s="135"/>
      <c r="C9" s="136"/>
      <c r="D9" s="136"/>
      <c r="E9" s="136"/>
      <c r="F9" s="137"/>
      <c r="G9" s="136"/>
      <c r="H9" s="136"/>
      <c r="I9" s="136"/>
      <c r="J9" s="136"/>
      <c r="K9" s="136"/>
      <c r="L9" s="138"/>
    </row>
    <row r="10" spans="2:12" s="127" customFormat="1" ht="52.5" customHeight="1">
      <c r="B10" s="135"/>
      <c r="C10" s="145" t="s">
        <v>80</v>
      </c>
      <c r="D10" s="145"/>
      <c r="E10" s="145"/>
      <c r="F10" s="145"/>
      <c r="G10" s="145"/>
      <c r="H10" s="145"/>
      <c r="I10" s="145"/>
      <c r="J10" s="145"/>
      <c r="K10" s="145"/>
      <c r="L10" s="138"/>
    </row>
    <row r="11" spans="2:12" s="127" customFormat="1" ht="12.75">
      <c r="B11" s="135"/>
      <c r="C11" s="136"/>
      <c r="D11" s="136"/>
      <c r="E11" s="136"/>
      <c r="F11" s="137"/>
      <c r="G11" s="136"/>
      <c r="H11" s="136"/>
      <c r="I11" s="136"/>
      <c r="J11" s="136"/>
      <c r="K11" s="136"/>
      <c r="L11" s="138"/>
    </row>
    <row r="12" spans="2:12" s="127" customFormat="1" ht="39" customHeight="1">
      <c r="B12" s="135"/>
      <c r="C12" s="144" t="s">
        <v>81</v>
      </c>
      <c r="D12" s="144"/>
      <c r="E12" s="144"/>
      <c r="F12" s="144"/>
      <c r="G12" s="144"/>
      <c r="H12" s="144"/>
      <c r="I12" s="144"/>
      <c r="J12" s="144"/>
      <c r="K12" s="144"/>
      <c r="L12" s="138"/>
    </row>
    <row r="13" spans="2:12" s="141" customFormat="1" ht="13.5" thickBot="1">
      <c r="B13" s="139"/>
      <c r="C13" s="143"/>
      <c r="D13" s="143"/>
      <c r="E13" s="143"/>
      <c r="F13" s="143"/>
      <c r="G13" s="143"/>
      <c r="H13" s="143"/>
      <c r="I13" s="143"/>
      <c r="J13" s="143"/>
      <c r="K13" s="143"/>
      <c r="L13" s="140"/>
    </row>
    <row r="14" ht="13.5" thickTop="1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5">
    <mergeCell ref="C13:K13"/>
    <mergeCell ref="C6:K6"/>
    <mergeCell ref="C10:K10"/>
    <mergeCell ref="C8:K8"/>
    <mergeCell ref="C12:K12"/>
  </mergeCells>
  <printOptions/>
  <pageMargins left="0.7" right="0.7" top="0.787401575" bottom="0.787401575" header="0.3" footer="0.3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view="pageBreakPreview" zoomScale="60" zoomScalePageLayoutView="0" workbookViewId="0" topLeftCell="A14">
      <selection activeCell="H38" sqref="H38"/>
    </sheetView>
  </sheetViews>
  <sheetFormatPr defaultColWidth="9.140625" defaultRowHeight="12.75"/>
  <cols>
    <col min="1" max="1" width="3.00390625" style="90" customWidth="1"/>
    <col min="2" max="2" width="9.140625" style="90" customWidth="1"/>
    <col min="3" max="3" width="20.7109375" style="90" customWidth="1"/>
    <col min="4" max="4" width="11.28125" style="90" customWidth="1"/>
    <col min="5" max="5" width="9.140625" style="90" customWidth="1"/>
    <col min="6" max="6" width="12.8515625" style="90" customWidth="1"/>
    <col min="7" max="7" width="3.00390625" style="90" customWidth="1"/>
    <col min="8" max="8" width="6.8515625" style="90" customWidth="1"/>
    <col min="9" max="9" width="3.00390625" style="90" customWidth="1"/>
    <col min="10" max="10" width="9.140625" style="90" customWidth="1"/>
    <col min="11" max="11" width="3.28125" style="90" customWidth="1"/>
    <col min="12" max="13" width="9.140625" style="90" customWidth="1"/>
    <col min="14" max="14" width="16.00390625" style="90" customWidth="1"/>
    <col min="15" max="15" width="12.57421875" style="90" customWidth="1"/>
    <col min="16" max="16" width="3.00390625" style="90" customWidth="1"/>
    <col min="17" max="16384" width="9.140625" style="90" customWidth="1"/>
  </cols>
  <sheetData>
    <row r="1" spans="2:12" s="78" customFormat="1" ht="12.75" hidden="1">
      <c r="B1" s="78" t="s">
        <v>53</v>
      </c>
      <c r="D1" s="79">
        <v>4</v>
      </c>
      <c r="L1" s="80"/>
    </row>
    <row r="2" spans="6:13" s="78" customFormat="1" ht="12.75" hidden="1">
      <c r="F2" s="81"/>
      <c r="M2" s="82"/>
    </row>
    <row r="3" spans="2:4" s="83" customFormat="1" ht="38.25" hidden="1">
      <c r="B3" s="84" t="s">
        <v>54</v>
      </c>
      <c r="C3" s="84" t="s">
        <v>36</v>
      </c>
      <c r="D3" s="84" t="s">
        <v>37</v>
      </c>
    </row>
    <row r="4" spans="1:4" s="78" customFormat="1" ht="12.75" hidden="1">
      <c r="A4" s="78">
        <v>1</v>
      </c>
      <c r="B4" s="85">
        <v>1</v>
      </c>
      <c r="C4" s="85">
        <v>0.85</v>
      </c>
      <c r="D4" s="85">
        <v>0.15</v>
      </c>
    </row>
    <row r="5" spans="1:6" s="78" customFormat="1" ht="12.75" hidden="1">
      <c r="A5" s="78">
        <v>2</v>
      </c>
      <c r="B5" s="85">
        <v>0.95</v>
      </c>
      <c r="C5" s="85">
        <v>0.85</v>
      </c>
      <c r="D5" s="85">
        <v>0.1</v>
      </c>
      <c r="F5" s="86" t="s">
        <v>55</v>
      </c>
    </row>
    <row r="6" spans="1:6" s="78" customFormat="1" ht="12.75" hidden="1">
      <c r="A6" s="78">
        <v>3</v>
      </c>
      <c r="B6" s="85">
        <v>0.95</v>
      </c>
      <c r="C6" s="85">
        <v>0.85</v>
      </c>
      <c r="D6" s="85">
        <v>0.1</v>
      </c>
      <c r="F6" s="85">
        <f>VLOOKUP(D1,A4:B8,2)</f>
        <v>0.95</v>
      </c>
    </row>
    <row r="7" spans="1:4" s="78" customFormat="1" ht="12.75" hidden="1">
      <c r="A7" s="78">
        <v>4</v>
      </c>
      <c r="B7" s="85">
        <v>0.95</v>
      </c>
      <c r="C7" s="85">
        <v>0.85</v>
      </c>
      <c r="D7" s="85">
        <v>0.1</v>
      </c>
    </row>
    <row r="8" spans="1:6" s="78" customFormat="1" ht="12.75" hidden="1">
      <c r="A8" s="78">
        <v>5</v>
      </c>
      <c r="B8" s="85">
        <v>0.95</v>
      </c>
      <c r="C8" s="87">
        <v>0.8075</v>
      </c>
      <c r="D8" s="87">
        <v>0.1425</v>
      </c>
      <c r="F8" s="78" t="s">
        <v>36</v>
      </c>
    </row>
    <row r="9" spans="2:6" s="78" customFormat="1" ht="12.75" hidden="1">
      <c r="B9" s="85"/>
      <c r="C9" s="85"/>
      <c r="D9" s="85"/>
      <c r="F9" s="87">
        <f>VLOOKUP(D1,A4:D8,3)</f>
        <v>0.85</v>
      </c>
    </row>
    <row r="10" spans="2:4" s="78" customFormat="1" ht="12.75" hidden="1">
      <c r="B10" s="85"/>
      <c r="C10" s="85"/>
      <c r="D10" s="85"/>
    </row>
    <row r="11" spans="2:6" s="78" customFormat="1" ht="12.75" hidden="1">
      <c r="B11" s="85"/>
      <c r="C11" s="85"/>
      <c r="D11" s="85"/>
      <c r="F11" s="78" t="s">
        <v>37</v>
      </c>
    </row>
    <row r="12" spans="2:6" s="78" customFormat="1" ht="12.75" hidden="1">
      <c r="B12" s="85"/>
      <c r="C12" s="85"/>
      <c r="D12" s="85"/>
      <c r="F12" s="87">
        <f>VLOOKUP(D1,A4:D8,4)</f>
        <v>0.1</v>
      </c>
    </row>
    <row r="13" spans="2:4" s="78" customFormat="1" ht="12.75" hidden="1">
      <c r="B13" s="85"/>
      <c r="C13" s="85"/>
      <c r="D13" s="85"/>
    </row>
    <row r="14" spans="2:16" ht="20.25">
      <c r="B14" s="152" t="s">
        <v>56</v>
      </c>
      <c r="C14" s="152"/>
      <c r="D14" s="152"/>
      <c r="E14" s="152"/>
      <c r="F14" s="152"/>
      <c r="G14" s="152"/>
      <c r="H14" s="91"/>
      <c r="I14" s="91"/>
      <c r="J14" s="91"/>
      <c r="K14" s="91"/>
      <c r="L14" s="91"/>
      <c r="M14" s="91"/>
      <c r="N14" s="91"/>
      <c r="O14" s="91"/>
      <c r="P14" s="91"/>
    </row>
    <row r="15" ht="13.5" thickBot="1"/>
    <row r="16" spans="2:16" ht="13.5" thickTop="1">
      <c r="B16" s="92"/>
      <c r="C16" s="93"/>
      <c r="D16" s="93"/>
      <c r="E16" s="93"/>
      <c r="F16" s="93"/>
      <c r="G16" s="94"/>
      <c r="I16" s="88"/>
      <c r="J16" s="88"/>
      <c r="K16" s="88"/>
      <c r="L16" s="88"/>
      <c r="M16" s="88"/>
      <c r="N16" s="88"/>
      <c r="O16" s="88"/>
      <c r="P16" s="88"/>
    </row>
    <row r="17" spans="2:16" ht="12.75">
      <c r="B17" s="147" t="s">
        <v>57</v>
      </c>
      <c r="C17" s="148"/>
      <c r="D17" s="148"/>
      <c r="E17" s="148"/>
      <c r="F17" s="148"/>
      <c r="G17" s="95"/>
      <c r="H17" s="96"/>
      <c r="I17" s="88"/>
      <c r="P17" s="88"/>
    </row>
    <row r="18" spans="2:16" ht="54" customHeight="1">
      <c r="B18" s="97"/>
      <c r="C18" s="88"/>
      <c r="D18" s="88"/>
      <c r="E18" s="88"/>
      <c r="F18" s="98" t="s">
        <v>59</v>
      </c>
      <c r="G18" s="99"/>
      <c r="H18" s="100"/>
      <c r="I18" s="98"/>
      <c r="P18" s="88"/>
    </row>
    <row r="19" spans="2:16" ht="12.75">
      <c r="B19" s="97"/>
      <c r="C19" s="88"/>
      <c r="D19" s="88"/>
      <c r="E19" s="88"/>
      <c r="F19" s="88"/>
      <c r="G19" s="101"/>
      <c r="I19" s="88"/>
      <c r="P19" s="88"/>
    </row>
    <row r="20" spans="2:16" ht="12.75">
      <c r="B20" s="97"/>
      <c r="C20" s="88" t="s">
        <v>60</v>
      </c>
      <c r="D20" s="88"/>
      <c r="E20" s="88"/>
      <c r="F20" s="102">
        <v>1</v>
      </c>
      <c r="G20" s="103"/>
      <c r="H20" s="104"/>
      <c r="I20" s="102"/>
      <c r="P20" s="88"/>
    </row>
    <row r="21" spans="2:16" ht="12.75">
      <c r="B21" s="97"/>
      <c r="C21" s="88" t="s">
        <v>62</v>
      </c>
      <c r="D21" s="88"/>
      <c r="E21" s="88"/>
      <c r="F21" s="102">
        <v>0.95</v>
      </c>
      <c r="G21" s="103"/>
      <c r="H21" s="104"/>
      <c r="I21" s="102"/>
      <c r="J21" s="88"/>
      <c r="K21" s="88"/>
      <c r="L21" s="88"/>
      <c r="M21" s="88"/>
      <c r="N21" s="88"/>
      <c r="O21" s="105"/>
      <c r="P21" s="88"/>
    </row>
    <row r="22" spans="2:16" ht="12.75">
      <c r="B22" s="97"/>
      <c r="C22" s="88" t="s">
        <v>63</v>
      </c>
      <c r="D22" s="88"/>
      <c r="E22" s="88"/>
      <c r="F22" s="102">
        <v>0.95</v>
      </c>
      <c r="G22" s="103"/>
      <c r="H22" s="104"/>
      <c r="I22" s="102"/>
      <c r="J22" s="88"/>
      <c r="K22" s="88"/>
      <c r="L22" s="88"/>
      <c r="M22" s="88"/>
      <c r="N22" s="88"/>
      <c r="O22" s="88"/>
      <c r="P22" s="88"/>
    </row>
    <row r="23" spans="2:16" ht="12.75">
      <c r="B23" s="97"/>
      <c r="C23" s="88" t="s">
        <v>64</v>
      </c>
      <c r="D23" s="88"/>
      <c r="E23" s="88"/>
      <c r="F23" s="102">
        <v>0.95</v>
      </c>
      <c r="G23" s="103"/>
      <c r="H23" s="104"/>
      <c r="I23" s="102"/>
      <c r="J23" s="88"/>
      <c r="K23" s="88"/>
      <c r="L23" s="88"/>
      <c r="M23" s="88"/>
      <c r="N23" s="88"/>
      <c r="O23" s="105"/>
      <c r="P23" s="88"/>
    </row>
    <row r="24" spans="2:16" ht="13.5" thickBot="1">
      <c r="B24" s="106"/>
      <c r="C24" s="107"/>
      <c r="D24" s="107"/>
      <c r="E24" s="107"/>
      <c r="F24" s="107"/>
      <c r="G24" s="108"/>
      <c r="I24" s="88"/>
      <c r="J24" s="88"/>
      <c r="K24" s="88"/>
      <c r="L24" s="88"/>
      <c r="M24" s="88"/>
      <c r="N24" s="88"/>
      <c r="O24" s="105"/>
      <c r="P24" s="88"/>
    </row>
    <row r="25" spans="2:16" ht="14.25" thickBot="1" thickTop="1">
      <c r="B25" s="109"/>
      <c r="C25" s="109"/>
      <c r="D25" s="109"/>
      <c r="E25" s="109"/>
      <c r="F25" s="109"/>
      <c r="G25" s="109"/>
      <c r="I25" s="88"/>
      <c r="J25" s="88"/>
      <c r="K25" s="88"/>
      <c r="L25" s="88"/>
      <c r="M25" s="88"/>
      <c r="N25" s="88"/>
      <c r="O25" s="105"/>
      <c r="P25" s="88"/>
    </row>
    <row r="26" spans="2:16" ht="13.5" thickTop="1">
      <c r="B26" s="92"/>
      <c r="C26" s="93"/>
      <c r="D26" s="93"/>
      <c r="E26" s="93"/>
      <c r="F26" s="93"/>
      <c r="G26" s="94"/>
      <c r="I26" s="88"/>
      <c r="J26" s="88"/>
      <c r="K26" s="88"/>
      <c r="L26" s="88"/>
      <c r="M26" s="89"/>
      <c r="N26" s="88"/>
      <c r="O26" s="105"/>
      <c r="P26" s="88"/>
    </row>
    <row r="27" spans="2:16" ht="12.75">
      <c r="B27" s="147" t="s">
        <v>58</v>
      </c>
      <c r="C27" s="148"/>
      <c r="D27" s="148"/>
      <c r="E27" s="148"/>
      <c r="F27" s="148"/>
      <c r="G27" s="149"/>
      <c r="I27" s="88"/>
      <c r="J27" s="88"/>
      <c r="K27" s="88"/>
      <c r="L27" s="88"/>
      <c r="M27" s="88"/>
      <c r="N27" s="88"/>
      <c r="O27" s="110"/>
      <c r="P27" s="88"/>
    </row>
    <row r="28" spans="2:16" ht="63.75">
      <c r="B28" s="97"/>
      <c r="C28" s="88"/>
      <c r="D28" s="88"/>
      <c r="E28" s="88"/>
      <c r="F28" s="98" t="s">
        <v>59</v>
      </c>
      <c r="G28" s="101"/>
      <c r="I28" s="88"/>
      <c r="J28" s="88"/>
      <c r="K28" s="88"/>
      <c r="L28" s="88"/>
      <c r="M28" s="88"/>
      <c r="N28" s="88"/>
      <c r="O28" s="102"/>
      <c r="P28" s="88"/>
    </row>
    <row r="29" spans="2:16" ht="12.75">
      <c r="B29" s="97"/>
      <c r="C29" s="88"/>
      <c r="D29" s="88"/>
      <c r="E29" s="88"/>
      <c r="F29" s="88"/>
      <c r="G29" s="101"/>
      <c r="I29" s="88"/>
      <c r="J29" s="88"/>
      <c r="K29" s="88"/>
      <c r="L29" s="88"/>
      <c r="M29" s="88"/>
      <c r="N29" s="88"/>
      <c r="O29" s="102"/>
      <c r="P29" s="88"/>
    </row>
    <row r="30" spans="2:16" ht="38.25">
      <c r="B30" s="111"/>
      <c r="C30" s="112" t="s">
        <v>61</v>
      </c>
      <c r="D30" s="113"/>
      <c r="E30" s="113"/>
      <c r="F30" s="114">
        <v>0.95</v>
      </c>
      <c r="G30" s="101"/>
      <c r="I30" s="88"/>
      <c r="J30" s="88"/>
      <c r="K30" s="88"/>
      <c r="L30" s="88"/>
      <c r="M30" s="88"/>
      <c r="N30" s="88"/>
      <c r="O30" s="105"/>
      <c r="P30" s="88"/>
    </row>
    <row r="31" spans="2:16" ht="13.5" thickBot="1">
      <c r="B31" s="106"/>
      <c r="C31" s="107"/>
      <c r="D31" s="107"/>
      <c r="E31" s="107"/>
      <c r="F31" s="107"/>
      <c r="G31" s="108"/>
      <c r="I31" s="88"/>
      <c r="J31" s="88"/>
      <c r="K31" s="88"/>
      <c r="L31" s="88"/>
      <c r="M31" s="89"/>
      <c r="N31" s="88"/>
      <c r="O31" s="105"/>
      <c r="P31" s="88"/>
    </row>
    <row r="32" spans="2:16" ht="13.5" thickTop="1">
      <c r="B32" s="93"/>
      <c r="C32" s="93"/>
      <c r="D32" s="93"/>
      <c r="E32" s="93"/>
      <c r="F32" s="93"/>
      <c r="G32" s="93"/>
      <c r="I32" s="88"/>
      <c r="J32" s="88"/>
      <c r="K32" s="88"/>
      <c r="L32" s="88"/>
      <c r="M32" s="88"/>
      <c r="N32" s="88"/>
      <c r="O32" s="102"/>
      <c r="P32" s="88"/>
    </row>
    <row r="33" spans="2:16" ht="12.75">
      <c r="B33" s="88"/>
      <c r="C33" s="88"/>
      <c r="D33" s="88"/>
      <c r="E33" s="88"/>
      <c r="F33" s="88"/>
      <c r="G33" s="88"/>
      <c r="I33" s="88"/>
      <c r="J33" s="88"/>
      <c r="K33" s="88"/>
      <c r="L33" s="88"/>
      <c r="M33" s="88"/>
      <c r="N33" s="88"/>
      <c r="O33" s="102"/>
      <c r="P33" s="88"/>
    </row>
    <row r="34" spans="2:16" ht="12.75">
      <c r="B34" s="88"/>
      <c r="C34" s="88"/>
      <c r="D34" s="88"/>
      <c r="E34" s="88"/>
      <c r="F34" s="88"/>
      <c r="G34" s="88"/>
      <c r="I34" s="88"/>
      <c r="J34" s="88"/>
      <c r="K34" s="88"/>
      <c r="L34" s="88"/>
      <c r="M34" s="88"/>
      <c r="N34" s="88"/>
      <c r="O34" s="102"/>
      <c r="P34" s="88"/>
    </row>
    <row r="35" spans="2:16" ht="12.75">
      <c r="B35" s="88"/>
      <c r="C35" s="88"/>
      <c r="D35" s="88"/>
      <c r="E35" s="88"/>
      <c r="F35" s="88"/>
      <c r="G35" s="88"/>
      <c r="I35" s="88"/>
      <c r="J35" s="88"/>
      <c r="K35" s="88"/>
      <c r="L35" s="88"/>
      <c r="M35" s="89"/>
      <c r="N35" s="88"/>
      <c r="O35" s="105"/>
      <c r="P35" s="88"/>
    </row>
    <row r="36" spans="2:16" ht="12.75">
      <c r="B36" s="88"/>
      <c r="C36" s="88"/>
      <c r="D36" s="88"/>
      <c r="E36" s="88"/>
      <c r="F36" s="88"/>
      <c r="G36" s="88"/>
      <c r="I36" s="88"/>
      <c r="J36" s="88"/>
      <c r="K36" s="88"/>
      <c r="L36" s="88"/>
      <c r="M36" s="89"/>
      <c r="N36" s="88"/>
      <c r="O36" s="105"/>
      <c r="P36" s="88"/>
    </row>
    <row r="37" spans="2:16" ht="12.75">
      <c r="B37" s="88"/>
      <c r="C37" s="88"/>
      <c r="D37" s="88"/>
      <c r="E37" s="88"/>
      <c r="F37" s="88"/>
      <c r="G37" s="88"/>
      <c r="I37" s="88"/>
      <c r="J37" s="88"/>
      <c r="K37" s="88"/>
      <c r="L37" s="88"/>
      <c r="M37" s="88"/>
      <c r="N37" s="88"/>
      <c r="O37" s="102"/>
      <c r="P37" s="88"/>
    </row>
    <row r="38" spans="2:16" ht="12.75">
      <c r="B38" s="88"/>
      <c r="C38" s="88"/>
      <c r="D38" s="88"/>
      <c r="E38" s="88"/>
      <c r="F38" s="88"/>
      <c r="G38" s="88"/>
      <c r="I38" s="88"/>
      <c r="J38" s="88"/>
      <c r="K38" s="88"/>
      <c r="L38" s="88"/>
      <c r="M38" s="88"/>
      <c r="N38" s="88"/>
      <c r="O38" s="102"/>
      <c r="P38" s="88"/>
    </row>
    <row r="39" spans="2:16" ht="12.75">
      <c r="B39" s="88"/>
      <c r="C39" s="88"/>
      <c r="D39" s="88"/>
      <c r="E39" s="88"/>
      <c r="F39" s="88"/>
      <c r="G39" s="88"/>
      <c r="I39" s="88"/>
      <c r="J39" s="88"/>
      <c r="K39" s="88"/>
      <c r="L39" s="88"/>
      <c r="M39" s="88"/>
      <c r="N39" s="88"/>
      <c r="O39" s="102"/>
      <c r="P39" s="88"/>
    </row>
    <row r="40" spans="2:16" ht="12.75">
      <c r="B40" s="88"/>
      <c r="C40" s="88"/>
      <c r="D40" s="88"/>
      <c r="E40" s="88"/>
      <c r="F40" s="88"/>
      <c r="G40" s="88"/>
      <c r="I40" s="88"/>
      <c r="J40" s="88"/>
      <c r="K40" s="88"/>
      <c r="L40" s="88"/>
      <c r="M40" s="88"/>
      <c r="N40" s="88"/>
      <c r="O40" s="88"/>
      <c r="P40" s="88"/>
    </row>
    <row r="41" spans="2:16" ht="12.75">
      <c r="B41" s="88"/>
      <c r="C41" s="88"/>
      <c r="D41" s="88"/>
      <c r="E41" s="88"/>
      <c r="F41" s="88"/>
      <c r="G41" s="88"/>
      <c r="I41" s="88"/>
      <c r="J41" s="88"/>
      <c r="K41" s="88"/>
      <c r="L41" s="88"/>
      <c r="M41" s="88"/>
      <c r="N41" s="88"/>
      <c r="O41" s="88"/>
      <c r="P41" s="88"/>
    </row>
    <row r="42" spans="2:16" ht="12.75">
      <c r="B42" s="88"/>
      <c r="C42" s="88"/>
      <c r="D42" s="88"/>
      <c r="E42" s="88"/>
      <c r="F42" s="88"/>
      <c r="G42" s="88"/>
      <c r="I42" s="88"/>
      <c r="J42" s="88"/>
      <c r="K42" s="88"/>
      <c r="L42" s="88"/>
      <c r="M42" s="88"/>
      <c r="N42" s="88"/>
      <c r="O42" s="88"/>
      <c r="P42" s="88"/>
    </row>
    <row r="43" spans="2:16" ht="12.75">
      <c r="B43" s="88"/>
      <c r="C43" s="88"/>
      <c r="D43" s="88"/>
      <c r="E43" s="88"/>
      <c r="F43" s="88"/>
      <c r="G43" s="88"/>
      <c r="I43" s="88"/>
      <c r="J43" s="88"/>
      <c r="K43" s="88"/>
      <c r="L43" s="88"/>
      <c r="M43" s="88"/>
      <c r="N43" s="88"/>
      <c r="O43" s="88"/>
      <c r="P43" s="88"/>
    </row>
    <row r="44" spans="2:16" ht="12.75">
      <c r="B44" s="88"/>
      <c r="C44" s="88"/>
      <c r="D44" s="88"/>
      <c r="E44" s="88"/>
      <c r="F44" s="88"/>
      <c r="G44" s="88"/>
      <c r="I44" s="88"/>
      <c r="J44" s="88"/>
      <c r="K44" s="88"/>
      <c r="L44" s="88"/>
      <c r="M44" s="88"/>
      <c r="N44" s="88"/>
      <c r="O44" s="88"/>
      <c r="P44" s="88"/>
    </row>
    <row r="45" spans="2:16" ht="12.75">
      <c r="B45" s="88"/>
      <c r="C45" s="88"/>
      <c r="D45" s="88"/>
      <c r="E45" s="88"/>
      <c r="F45" s="88"/>
      <c r="G45" s="88"/>
      <c r="I45" s="88"/>
      <c r="J45" s="88"/>
      <c r="K45" s="88"/>
      <c r="L45" s="88"/>
      <c r="M45" s="88"/>
      <c r="N45" s="88"/>
      <c r="O45" s="88"/>
      <c r="P45" s="88"/>
    </row>
    <row r="46" spans="2:16" ht="12.75">
      <c r="B46" s="88"/>
      <c r="C46" s="88"/>
      <c r="D46" s="88"/>
      <c r="E46" s="88"/>
      <c r="F46" s="88"/>
      <c r="G46" s="88"/>
      <c r="I46" s="88"/>
      <c r="J46" s="88"/>
      <c r="K46" s="88"/>
      <c r="L46" s="88"/>
      <c r="M46" s="88"/>
      <c r="N46" s="88"/>
      <c r="O46" s="102"/>
      <c r="P46" s="88"/>
    </row>
    <row r="47" spans="2:16" ht="12.75">
      <c r="B47" s="88"/>
      <c r="C47" s="88"/>
      <c r="D47" s="88"/>
      <c r="E47" s="88"/>
      <c r="F47" s="88"/>
      <c r="G47" s="88"/>
      <c r="I47" s="88"/>
      <c r="J47" s="88"/>
      <c r="K47" s="88"/>
      <c r="L47" s="88"/>
      <c r="M47" s="88"/>
      <c r="N47" s="88"/>
      <c r="O47" s="102"/>
      <c r="P47" s="88"/>
    </row>
    <row r="48" spans="2:16" ht="12.75">
      <c r="B48" s="88"/>
      <c r="C48" s="88"/>
      <c r="D48" s="88"/>
      <c r="E48" s="88"/>
      <c r="F48" s="88"/>
      <c r="G48" s="88"/>
      <c r="I48" s="88"/>
      <c r="J48" s="88"/>
      <c r="K48" s="88"/>
      <c r="L48" s="88"/>
      <c r="M48" s="88"/>
      <c r="N48" s="88"/>
      <c r="O48" s="102"/>
      <c r="P48" s="88"/>
    </row>
    <row r="49" spans="2:16" ht="12.75">
      <c r="B49" s="88"/>
      <c r="C49" s="88"/>
      <c r="D49" s="88"/>
      <c r="E49" s="88"/>
      <c r="F49" s="88"/>
      <c r="G49" s="88"/>
      <c r="I49" s="88"/>
      <c r="J49" s="88"/>
      <c r="K49" s="88"/>
      <c r="L49" s="88"/>
      <c r="M49" s="88"/>
      <c r="N49" s="88"/>
      <c r="O49" s="102"/>
      <c r="P49" s="88"/>
    </row>
    <row r="50" spans="2:16" ht="12.75">
      <c r="B50" s="88"/>
      <c r="C50" s="88"/>
      <c r="D50" s="88"/>
      <c r="E50" s="88"/>
      <c r="F50" s="88"/>
      <c r="G50" s="88"/>
      <c r="I50" s="88"/>
      <c r="J50" s="88"/>
      <c r="K50" s="88"/>
      <c r="L50" s="88"/>
      <c r="M50" s="88"/>
      <c r="N50" s="88"/>
      <c r="O50" s="102"/>
      <c r="P50" s="88"/>
    </row>
    <row r="51" spans="2:16" ht="12.75">
      <c r="B51" s="88"/>
      <c r="C51" s="88"/>
      <c r="D51" s="88"/>
      <c r="E51" s="88"/>
      <c r="F51" s="88"/>
      <c r="G51" s="88"/>
      <c r="I51" s="88"/>
      <c r="J51" s="88"/>
      <c r="K51" s="88"/>
      <c r="L51" s="88"/>
      <c r="M51" s="88"/>
      <c r="N51" s="88"/>
      <c r="O51" s="102"/>
      <c r="P51" s="88"/>
    </row>
    <row r="52" spans="2:16" ht="12.75">
      <c r="B52" s="88"/>
      <c r="C52" s="88"/>
      <c r="D52" s="88"/>
      <c r="E52" s="88"/>
      <c r="F52" s="88"/>
      <c r="G52" s="88"/>
      <c r="I52" s="88"/>
      <c r="J52" s="88"/>
      <c r="K52" s="88"/>
      <c r="L52" s="88"/>
      <c r="M52" s="88"/>
      <c r="N52" s="88"/>
      <c r="O52" s="102"/>
      <c r="P52" s="88"/>
    </row>
    <row r="53" spans="2:16" ht="12.75">
      <c r="B53" s="88"/>
      <c r="C53" s="88"/>
      <c r="D53" s="88"/>
      <c r="E53" s="88"/>
      <c r="F53" s="88"/>
      <c r="G53" s="88"/>
      <c r="I53" s="88"/>
      <c r="J53" s="88"/>
      <c r="K53" s="88"/>
      <c r="L53" s="88"/>
      <c r="M53" s="88"/>
      <c r="N53" s="88"/>
      <c r="O53" s="102"/>
      <c r="P53" s="88"/>
    </row>
    <row r="54" spans="2:16" ht="12.75">
      <c r="B54" s="88"/>
      <c r="C54" s="88"/>
      <c r="D54" s="88"/>
      <c r="E54" s="88"/>
      <c r="F54" s="88"/>
      <c r="G54" s="88"/>
      <c r="I54" s="88"/>
      <c r="J54" s="88"/>
      <c r="K54" s="88"/>
      <c r="L54" s="88"/>
      <c r="M54" s="88"/>
      <c r="N54" s="88"/>
      <c r="O54" s="102"/>
      <c r="P54" s="88"/>
    </row>
    <row r="55" spans="2:16" ht="12.75">
      <c r="B55" s="88"/>
      <c r="C55" s="88"/>
      <c r="D55" s="88"/>
      <c r="E55" s="88"/>
      <c r="F55" s="88"/>
      <c r="G55" s="88"/>
      <c r="I55" s="88"/>
      <c r="J55" s="88"/>
      <c r="K55" s="88"/>
      <c r="L55" s="88"/>
      <c r="M55" s="88"/>
      <c r="N55" s="88"/>
      <c r="O55" s="102"/>
      <c r="P55" s="88"/>
    </row>
    <row r="56" spans="2:16" ht="12.75">
      <c r="B56" s="88"/>
      <c r="C56" s="88"/>
      <c r="D56" s="88"/>
      <c r="E56" s="88"/>
      <c r="F56" s="88"/>
      <c r="G56" s="88"/>
      <c r="I56" s="88"/>
      <c r="J56" s="88"/>
      <c r="K56" s="88"/>
      <c r="L56" s="88"/>
      <c r="M56" s="88"/>
      <c r="N56" s="88"/>
      <c r="O56" s="102"/>
      <c r="P56" s="88"/>
    </row>
    <row r="57" spans="2:16" ht="12.75">
      <c r="B57" s="88"/>
      <c r="C57" s="88"/>
      <c r="D57" s="88"/>
      <c r="E57" s="88"/>
      <c r="F57" s="88"/>
      <c r="G57" s="88"/>
      <c r="I57" s="88"/>
      <c r="J57" s="88"/>
      <c r="K57" s="88"/>
      <c r="L57" s="88"/>
      <c r="M57" s="88"/>
      <c r="N57" s="88"/>
      <c r="O57" s="88"/>
      <c r="P57" s="88"/>
    </row>
    <row r="59" spans="9:16" ht="102" customHeight="1">
      <c r="I59" s="150"/>
      <c r="J59" s="151"/>
      <c r="K59" s="151"/>
      <c r="L59" s="151"/>
      <c r="M59" s="151"/>
      <c r="N59" s="151"/>
      <c r="O59" s="151"/>
      <c r="P59" s="151"/>
    </row>
  </sheetData>
  <sheetProtection password="F664" sheet="1" objects="1" scenarios="1"/>
  <mergeCells count="4">
    <mergeCell ref="B17:F17"/>
    <mergeCell ref="B27:G27"/>
    <mergeCell ref="I59:P59"/>
    <mergeCell ref="B14:G14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S41"/>
  <sheetViews>
    <sheetView view="pageBreakPreview" zoomScale="60" zoomScalePageLayoutView="0" workbookViewId="0" topLeftCell="A1">
      <selection activeCell="G4" sqref="G4"/>
    </sheetView>
  </sheetViews>
  <sheetFormatPr defaultColWidth="9.140625" defaultRowHeight="12.75"/>
  <cols>
    <col min="1" max="1" width="18.8515625" style="22" customWidth="1"/>
    <col min="2" max="2" width="15.421875" style="22" customWidth="1"/>
    <col min="3" max="3" width="15.8515625" style="22" customWidth="1"/>
    <col min="4" max="4" width="17.140625" style="22" customWidth="1"/>
    <col min="5" max="5" width="21.7109375" style="22" customWidth="1"/>
    <col min="6" max="6" width="15.28125" style="22" customWidth="1"/>
    <col min="7" max="7" width="14.421875" style="22" customWidth="1"/>
    <col min="8" max="9" width="15.140625" style="22" bestFit="1" customWidth="1"/>
    <col min="10" max="16" width="9.140625" style="22" customWidth="1"/>
    <col min="17" max="17" width="38.00390625" style="22" hidden="1" customWidth="1"/>
    <col min="18" max="18" width="11.8515625" style="22" hidden="1" customWidth="1"/>
    <col min="19" max="19" width="11.421875" style="22" hidden="1" customWidth="1"/>
    <col min="20" max="16384" width="9.140625" style="22" customWidth="1"/>
  </cols>
  <sheetData>
    <row r="1" ht="12.75">
      <c r="A1" s="21" t="s">
        <v>16</v>
      </c>
    </row>
    <row r="2" ht="12.75"/>
    <row r="3" spans="1:5" ht="12.75" customHeight="1">
      <c r="A3" s="173" t="s">
        <v>17</v>
      </c>
      <c r="B3" s="173"/>
      <c r="C3" s="173"/>
      <c r="D3" s="173"/>
      <c r="E3" s="173"/>
    </row>
    <row r="4" spans="1:5" ht="63.75">
      <c r="A4" s="23" t="s">
        <v>18</v>
      </c>
      <c r="B4" s="24" t="s">
        <v>19</v>
      </c>
      <c r="C4" s="24" t="s">
        <v>20</v>
      </c>
      <c r="D4" s="24" t="s">
        <v>21</v>
      </c>
      <c r="E4" s="25" t="s">
        <v>22</v>
      </c>
    </row>
    <row r="5" spans="1:5" ht="26.25" customHeight="1">
      <c r="A5" s="26" t="s">
        <v>23</v>
      </c>
      <c r="B5" s="27">
        <v>0</v>
      </c>
      <c r="C5" s="27">
        <v>0</v>
      </c>
      <c r="D5" s="28">
        <f>B5+C5</f>
        <v>0</v>
      </c>
      <c r="E5" s="29" t="e">
        <f>B5/B$10</f>
        <v>#DIV/0!</v>
      </c>
    </row>
    <row r="6" spans="1:5" ht="26.25" customHeight="1">
      <c r="A6" s="26" t="s">
        <v>24</v>
      </c>
      <c r="B6" s="27">
        <v>0</v>
      </c>
      <c r="C6" s="27">
        <v>0</v>
      </c>
      <c r="D6" s="28">
        <f>B6+C6</f>
        <v>0</v>
      </c>
      <c r="E6" s="29" t="e">
        <f>B6/B$10</f>
        <v>#DIV/0!</v>
      </c>
    </row>
    <row r="7" spans="1:5" ht="26.25" customHeight="1">
      <c r="A7" s="26" t="s">
        <v>25</v>
      </c>
      <c r="B7" s="27">
        <v>0</v>
      </c>
      <c r="C7" s="27">
        <v>0</v>
      </c>
      <c r="D7" s="28">
        <f>B7+C7</f>
        <v>0</v>
      </c>
      <c r="E7" s="29" t="e">
        <f>B7/B$10</f>
        <v>#DIV/0!</v>
      </c>
    </row>
    <row r="8" spans="1:5" ht="26.25" customHeight="1">
      <c r="A8" s="26" t="s">
        <v>26</v>
      </c>
      <c r="B8" s="29"/>
      <c r="C8" s="27">
        <v>0</v>
      </c>
      <c r="D8" s="28">
        <f>C8</f>
        <v>0</v>
      </c>
      <c r="E8" s="29"/>
    </row>
    <row r="9" spans="1:5" ht="26.25" customHeight="1">
      <c r="A9" s="26" t="s">
        <v>27</v>
      </c>
      <c r="B9" s="29"/>
      <c r="C9" s="27">
        <v>0</v>
      </c>
      <c r="D9" s="28">
        <f>C9</f>
        <v>0</v>
      </c>
      <c r="E9" s="29"/>
    </row>
    <row r="10" spans="1:5" ht="12.75">
      <c r="A10" s="26" t="s">
        <v>14</v>
      </c>
      <c r="B10" s="30">
        <f>SUM(B5:B7)</f>
        <v>0</v>
      </c>
      <c r="C10" s="30">
        <f>SUM(C5:C9)</f>
        <v>0</v>
      </c>
      <c r="D10" s="30">
        <f>SUM(D5:D9)</f>
        <v>0</v>
      </c>
      <c r="E10" s="31" t="e">
        <f>SUM(E5:E7)</f>
        <v>#DIV/0!</v>
      </c>
    </row>
    <row r="11" ht="12.75"/>
    <row r="12" spans="1:5" ht="12.75">
      <c r="A12" s="32"/>
      <c r="B12" s="33"/>
      <c r="C12" s="34"/>
      <c r="D12" s="33"/>
      <c r="E12" s="34"/>
    </row>
    <row r="13" spans="1:5" ht="12.75">
      <c r="A13" s="32"/>
      <c r="B13" s="33"/>
      <c r="C13" s="34"/>
      <c r="D13" s="33"/>
      <c r="E13" s="34"/>
    </row>
    <row r="14" spans="1:5" ht="12.75" customHeight="1">
      <c r="A14" s="174" t="s">
        <v>28</v>
      </c>
      <c r="B14" s="175"/>
      <c r="C14" s="175"/>
      <c r="D14" s="175"/>
      <c r="E14" s="176"/>
    </row>
    <row r="15" spans="1:5" ht="12.75">
      <c r="A15" s="169" t="s">
        <v>29</v>
      </c>
      <c r="B15" s="169"/>
      <c r="C15" s="169"/>
      <c r="D15" s="170">
        <f>D10</f>
        <v>0</v>
      </c>
      <c r="E15" s="170"/>
    </row>
    <row r="16" spans="1:7" ht="12.75">
      <c r="A16" s="169" t="s">
        <v>30</v>
      </c>
      <c r="B16" s="169"/>
      <c r="C16" s="169"/>
      <c r="D16" s="170">
        <f>B10</f>
        <v>0</v>
      </c>
      <c r="E16" s="170"/>
      <c r="G16" s="35"/>
    </row>
    <row r="17" spans="1:5" ht="12.75">
      <c r="A17" s="169" t="s">
        <v>31</v>
      </c>
      <c r="B17" s="169"/>
      <c r="C17" s="169"/>
      <c r="D17" s="170">
        <f>C10</f>
        <v>0</v>
      </c>
      <c r="E17" s="170"/>
    </row>
    <row r="18" spans="1:6" ht="12.75">
      <c r="A18" s="169" t="s">
        <v>32</v>
      </c>
      <c r="B18" s="169"/>
      <c r="C18" s="169"/>
      <c r="D18" s="170">
        <f>D16*D19</f>
        <v>0</v>
      </c>
      <c r="E18" s="170"/>
      <c r="F18" s="36"/>
    </row>
    <row r="19" spans="1:5" ht="12.75">
      <c r="A19" s="169" t="s">
        <v>33</v>
      </c>
      <c r="B19" s="169"/>
      <c r="C19" s="169"/>
      <c r="D19" s="171">
        <f>'Typ žiadateľa'!F6</f>
        <v>0.95</v>
      </c>
      <c r="E19" s="172"/>
    </row>
    <row r="20" spans="1:5" ht="12.75">
      <c r="A20" s="169" t="s">
        <v>34</v>
      </c>
      <c r="B20" s="169"/>
      <c r="C20" s="169"/>
      <c r="D20" s="170">
        <f>D16-D18</f>
        <v>0</v>
      </c>
      <c r="E20" s="170"/>
    </row>
    <row r="21" ht="12.75" customHeight="1"/>
    <row r="22" spans="1:5" ht="12.75">
      <c r="A22" s="34"/>
      <c r="B22" s="34"/>
      <c r="C22" s="34"/>
      <c r="D22" s="33"/>
      <c r="E22" s="34"/>
    </row>
    <row r="23" s="37" customFormat="1" ht="12.75" hidden="1"/>
    <row r="24" spans="1:3" s="37" customFormat="1" ht="12.75" hidden="1">
      <c r="A24" s="37" t="s">
        <v>35</v>
      </c>
      <c r="C24" s="38">
        <f>1-D19</f>
        <v>0.050000000000000044</v>
      </c>
    </row>
    <row r="25" spans="1:3" s="37" customFormat="1" ht="12.75" hidden="1">
      <c r="A25" s="37" t="s">
        <v>36</v>
      </c>
      <c r="C25" s="39">
        <f>'Typ žiadateľa'!F9</f>
        <v>0.85</v>
      </c>
    </row>
    <row r="26" spans="1:11" s="37" customFormat="1" ht="12.75" hidden="1">
      <c r="A26" s="37" t="s">
        <v>37</v>
      </c>
      <c r="C26" s="39">
        <f>'Typ žiadateľa'!F12</f>
        <v>0.1</v>
      </c>
      <c r="K26" s="73"/>
    </row>
    <row r="27" s="37" customFormat="1" ht="12.75" hidden="1"/>
    <row r="28" spans="1:19" s="37" customFormat="1" ht="12.75" customHeight="1" hidden="1">
      <c r="A28" s="154" t="s">
        <v>38</v>
      </c>
      <c r="B28" s="155"/>
      <c r="C28" s="156"/>
      <c r="D28" s="163" t="s">
        <v>39</v>
      </c>
      <c r="E28" s="163" t="s">
        <v>40</v>
      </c>
      <c r="F28" s="166" t="s">
        <v>41</v>
      </c>
      <c r="G28" s="40"/>
      <c r="H28" s="41"/>
      <c r="I28" s="42"/>
      <c r="J28" s="43"/>
      <c r="Q28" s="115" t="s">
        <v>65</v>
      </c>
      <c r="R28" s="116">
        <f>C32</f>
        <v>0</v>
      </c>
      <c r="S28" s="117">
        <v>1</v>
      </c>
    </row>
    <row r="29" spans="1:19" s="37" customFormat="1" ht="12.75" customHeight="1" hidden="1">
      <c r="A29" s="157"/>
      <c r="B29" s="158"/>
      <c r="C29" s="159"/>
      <c r="D29" s="164"/>
      <c r="E29" s="164"/>
      <c r="F29" s="167"/>
      <c r="G29" s="44"/>
      <c r="H29" s="45"/>
      <c r="I29" s="46"/>
      <c r="J29" s="43"/>
      <c r="Q29" s="115" t="s">
        <v>66</v>
      </c>
      <c r="R29" s="116">
        <f>NFP</f>
        <v>0</v>
      </c>
      <c r="S29" s="118" t="e">
        <f>R29/$R$28</f>
        <v>#DIV/0!</v>
      </c>
    </row>
    <row r="30" spans="1:19" s="37" customFormat="1" ht="12.75" hidden="1">
      <c r="A30" s="160"/>
      <c r="B30" s="161"/>
      <c r="C30" s="162"/>
      <c r="D30" s="165"/>
      <c r="E30" s="165"/>
      <c r="F30" s="168"/>
      <c r="G30" s="47"/>
      <c r="H30" s="48" t="s">
        <v>42</v>
      </c>
      <c r="I30" s="49" t="s">
        <v>43</v>
      </c>
      <c r="Q30" s="115" t="s">
        <v>67</v>
      </c>
      <c r="R30" s="116">
        <f>B35</f>
        <v>0</v>
      </c>
      <c r="S30" s="118" t="e">
        <f>R30/$R$28</f>
        <v>#DIV/0!</v>
      </c>
    </row>
    <row r="31" spans="1:19" s="37" customFormat="1" ht="12.75" hidden="1">
      <c r="A31" s="50"/>
      <c r="B31" s="51"/>
      <c r="C31" s="51"/>
      <c r="D31" s="52"/>
      <c r="E31" s="52"/>
      <c r="F31" s="53"/>
      <c r="G31" s="51"/>
      <c r="H31" s="51"/>
      <c r="I31" s="54"/>
      <c r="Q31" s="115" t="s">
        <v>68</v>
      </c>
      <c r="R31" s="116">
        <f>B36</f>
        <v>0</v>
      </c>
      <c r="S31" s="118" t="e">
        <f>R31/$R$28</f>
        <v>#DIV/0!</v>
      </c>
    </row>
    <row r="32" spans="1:19" s="37" customFormat="1" ht="12.75" hidden="1">
      <c r="A32" s="55" t="s">
        <v>44</v>
      </c>
      <c r="C32" s="56">
        <f>CelkoveOpravneneVydavky</f>
        <v>0</v>
      </c>
      <c r="D32" s="57" t="e">
        <f>SUM(D35:D37)</f>
        <v>#DIV/0!</v>
      </c>
      <c r="E32" s="58" t="e">
        <f>SUM(E35:E37)</f>
        <v>#DIV/0!</v>
      </c>
      <c r="F32" s="59"/>
      <c r="G32" s="60"/>
      <c r="H32" s="60"/>
      <c r="I32" s="61"/>
      <c r="Q32" s="115" t="s">
        <v>69</v>
      </c>
      <c r="R32" s="116">
        <f>B37</f>
        <v>0</v>
      </c>
      <c r="S32" s="118" t="e">
        <f>R32/$R$28</f>
        <v>#DIV/0!</v>
      </c>
    </row>
    <row r="33" spans="1:19" s="37" customFormat="1" ht="12.75" hidden="1">
      <c r="A33" s="55" t="s">
        <v>45</v>
      </c>
      <c r="C33" s="56">
        <f>NFP</f>
        <v>0</v>
      </c>
      <c r="D33" s="57"/>
      <c r="E33" s="62"/>
      <c r="F33" s="63"/>
      <c r="G33" s="64" t="s">
        <v>46</v>
      </c>
      <c r="H33" s="65" t="e">
        <f>F35+F36</f>
        <v>#DIV/0!</v>
      </c>
      <c r="I33" s="66" t="e">
        <f>SUM(F35:F37)</f>
        <v>#DIV/0!</v>
      </c>
      <c r="Q33" s="115" t="s">
        <v>70</v>
      </c>
      <c r="R33" s="116">
        <f>C34</f>
        <v>0</v>
      </c>
      <c r="S33" s="119"/>
    </row>
    <row r="34" spans="1:19" s="37" customFormat="1" ht="12.75" hidden="1">
      <c r="A34" s="55" t="s">
        <v>47</v>
      </c>
      <c r="B34" s="65"/>
      <c r="C34" s="56">
        <f>D16-C32</f>
        <v>0</v>
      </c>
      <c r="D34" s="57"/>
      <c r="E34" s="57"/>
      <c r="F34" s="63"/>
      <c r="G34" s="64" t="s">
        <v>48</v>
      </c>
      <c r="H34" s="65">
        <f>NFP</f>
        <v>0</v>
      </c>
      <c r="I34" s="66">
        <f>CelkoveOpravneneVydavky</f>
        <v>0</v>
      </c>
      <c r="Q34" s="115"/>
      <c r="R34" s="120"/>
      <c r="S34" s="119"/>
    </row>
    <row r="35" spans="1:19" s="37" customFormat="1" ht="12.75" hidden="1">
      <c r="A35" s="67" t="s">
        <v>49</v>
      </c>
      <c r="B35" s="153">
        <f>C32*C25</f>
        <v>0</v>
      </c>
      <c r="C35" s="153"/>
      <c r="D35" s="68" t="e">
        <f>B35/$C$32</f>
        <v>#DIV/0!</v>
      </c>
      <c r="E35" s="68" t="e">
        <f>B35/CelkoveOpravneneVydavky</f>
        <v>#DIV/0!</v>
      </c>
      <c r="F35" s="69" t="e">
        <f>E35*CelkoveOpravneneVydavky</f>
        <v>#DIV/0!</v>
      </c>
      <c r="G35" s="64" t="s">
        <v>50</v>
      </c>
      <c r="H35" s="65" t="e">
        <f>H33-H34</f>
        <v>#DIV/0!</v>
      </c>
      <c r="I35" s="66" t="e">
        <f>I33-I34</f>
        <v>#DIV/0!</v>
      </c>
      <c r="Q35" s="115" t="s">
        <v>71</v>
      </c>
      <c r="R35" s="116">
        <f>D16</f>
        <v>0</v>
      </c>
      <c r="S35" s="117">
        <v>1</v>
      </c>
    </row>
    <row r="36" spans="1:19" s="37" customFormat="1" ht="12.75" hidden="1">
      <c r="A36" s="67" t="s">
        <v>51</v>
      </c>
      <c r="B36" s="153">
        <f>C32*C26</f>
        <v>0</v>
      </c>
      <c r="C36" s="153"/>
      <c r="D36" s="68" t="e">
        <f>B36/$C$32</f>
        <v>#DIV/0!</v>
      </c>
      <c r="E36" s="68" t="e">
        <f>D19-E35</f>
        <v>#DIV/0!</v>
      </c>
      <c r="F36" s="69" t="e">
        <f>E36*CelkoveOpravneneVydavky</f>
        <v>#DIV/0!</v>
      </c>
      <c r="G36" s="60"/>
      <c r="H36" s="60"/>
      <c r="I36" s="61"/>
      <c r="Q36" s="115" t="s">
        <v>72</v>
      </c>
      <c r="R36" s="116">
        <f>NFP</f>
        <v>0</v>
      </c>
      <c r="S36" s="118" t="e">
        <f>R36/$R$35</f>
        <v>#DIV/0!</v>
      </c>
    </row>
    <row r="37" spans="1:19" s="37" customFormat="1" ht="12.75" hidden="1">
      <c r="A37" s="67" t="s">
        <v>52</v>
      </c>
      <c r="B37" s="153">
        <f>C32*C24</f>
        <v>0</v>
      </c>
      <c r="C37" s="153"/>
      <c r="D37" s="68" t="e">
        <f>B37/$C$32</f>
        <v>#DIV/0!</v>
      </c>
      <c r="E37" s="68">
        <f>1-D19</f>
        <v>0.050000000000000044</v>
      </c>
      <c r="F37" s="69">
        <f>E37*CelkoveOpravneneVydavky</f>
        <v>0</v>
      </c>
      <c r="G37" s="70"/>
      <c r="H37" s="70"/>
      <c r="I37" s="71"/>
      <c r="Q37" s="115" t="s">
        <v>73</v>
      </c>
      <c r="R37" s="116">
        <f>B35</f>
        <v>0</v>
      </c>
      <c r="S37" s="118" t="e">
        <f>R37/$R$35</f>
        <v>#DIV/0!</v>
      </c>
    </row>
    <row r="38" spans="2:19" s="37" customFormat="1" ht="12.75" hidden="1">
      <c r="B38" s="72"/>
      <c r="C38" s="72"/>
      <c r="D38" s="73"/>
      <c r="F38" s="74"/>
      <c r="G38" s="75"/>
      <c r="H38" s="76"/>
      <c r="I38" s="76"/>
      <c r="Q38" s="115" t="s">
        <v>74</v>
      </c>
      <c r="R38" s="116">
        <f>B36</f>
        <v>0</v>
      </c>
      <c r="S38" s="118" t="e">
        <f>R38/$R$35</f>
        <v>#DIV/0!</v>
      </c>
    </row>
    <row r="39" spans="2:19" s="37" customFormat="1" ht="12.75" hidden="1">
      <c r="B39" s="72"/>
      <c r="C39" s="72"/>
      <c r="D39" s="73"/>
      <c r="F39" s="74"/>
      <c r="G39" s="75"/>
      <c r="H39" s="76"/>
      <c r="I39" s="76"/>
      <c r="Q39" s="115" t="s">
        <v>75</v>
      </c>
      <c r="R39" s="116">
        <f>F37</f>
        <v>0</v>
      </c>
      <c r="S39" s="118" t="e">
        <f>R39/$R$35</f>
        <v>#DIV/0!</v>
      </c>
    </row>
    <row r="40" spans="17:19" s="37" customFormat="1" ht="12.75" hidden="1">
      <c r="Q40" s="115" t="s">
        <v>76</v>
      </c>
      <c r="R40" s="116">
        <f>C10</f>
        <v>0</v>
      </c>
      <c r="S40" s="119"/>
    </row>
    <row r="41" spans="17:19" s="77" customFormat="1" ht="12.75" hidden="1">
      <c r="Q41" s="115" t="s">
        <v>77</v>
      </c>
      <c r="R41" s="116">
        <f>D15</f>
        <v>0</v>
      </c>
      <c r="S41" s="119"/>
    </row>
    <row r="42" s="77" customFormat="1" ht="12.75" hidden="1"/>
    <row r="43" s="77" customFormat="1" ht="12.75" hidden="1"/>
    <row r="45" ht="12.75"/>
    <row r="46" ht="12.75"/>
    <row r="47" ht="12.75"/>
  </sheetData>
  <sheetProtection password="F664" sheet="1" objects="1" scenarios="1"/>
  <mergeCells count="21">
    <mergeCell ref="A16:C16"/>
    <mergeCell ref="D16:E16"/>
    <mergeCell ref="A17:C17"/>
    <mergeCell ref="D17:E17"/>
    <mergeCell ref="A3:E3"/>
    <mergeCell ref="A14:E14"/>
    <mergeCell ref="A15:C15"/>
    <mergeCell ref="D15:E15"/>
    <mergeCell ref="F28:F30"/>
    <mergeCell ref="A20:C20"/>
    <mergeCell ref="D20:E20"/>
    <mergeCell ref="A18:C18"/>
    <mergeCell ref="D18:E18"/>
    <mergeCell ref="A19:C19"/>
    <mergeCell ref="D19:E19"/>
    <mergeCell ref="B35:C35"/>
    <mergeCell ref="B36:C36"/>
    <mergeCell ref="B37:C37"/>
    <mergeCell ref="A28:C30"/>
    <mergeCell ref="D28:D30"/>
    <mergeCell ref="E28:E30"/>
  </mergeCells>
  <printOptions/>
  <pageMargins left="0.75" right="0.75" top="1" bottom="1" header="0.4921259845" footer="0.4921259845"/>
  <pageSetup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L48"/>
  <sheetViews>
    <sheetView showGridLines="0" tabSelected="1" view="pageBreakPreview" zoomScale="60" zoomScaleNormal="85" zoomScalePageLayoutView="0" workbookViewId="0" topLeftCell="A1">
      <pane ySplit="1" topLeftCell="A2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7.00390625" style="5" customWidth="1"/>
    <col min="2" max="2" width="5.57421875" style="2" customWidth="1"/>
    <col min="3" max="3" width="15.8515625" style="2" customWidth="1"/>
    <col min="4" max="16384" width="9.140625" style="4" customWidth="1"/>
  </cols>
  <sheetData>
    <row r="1" spans="1:38" ht="12.75">
      <c r="A1" s="1" t="s">
        <v>15</v>
      </c>
      <c r="D1" s="3">
        <v>2009</v>
      </c>
      <c r="E1" s="3">
        <f aca="true" t="shared" si="0" ref="E1:AL1">D1+1</f>
        <v>2010</v>
      </c>
      <c r="F1" s="3">
        <f t="shared" si="0"/>
        <v>2011</v>
      </c>
      <c r="G1" s="3">
        <f t="shared" si="0"/>
        <v>2012</v>
      </c>
      <c r="H1" s="3">
        <f t="shared" si="0"/>
        <v>2013</v>
      </c>
      <c r="I1" s="3">
        <f t="shared" si="0"/>
        <v>2014</v>
      </c>
      <c r="J1" s="3">
        <f t="shared" si="0"/>
        <v>2015</v>
      </c>
      <c r="K1" s="3">
        <f t="shared" si="0"/>
        <v>2016</v>
      </c>
      <c r="L1" s="3">
        <f t="shared" si="0"/>
        <v>2017</v>
      </c>
      <c r="M1" s="3">
        <f t="shared" si="0"/>
        <v>2018</v>
      </c>
      <c r="N1" s="3">
        <f t="shared" si="0"/>
        <v>2019</v>
      </c>
      <c r="O1" s="3">
        <f t="shared" si="0"/>
        <v>2020</v>
      </c>
      <c r="P1" s="3">
        <f t="shared" si="0"/>
        <v>2021</v>
      </c>
      <c r="Q1" s="3">
        <f t="shared" si="0"/>
        <v>2022</v>
      </c>
      <c r="R1" s="3">
        <f t="shared" si="0"/>
        <v>2023</v>
      </c>
      <c r="S1" s="3">
        <f t="shared" si="0"/>
        <v>2024</v>
      </c>
      <c r="T1" s="3">
        <f t="shared" si="0"/>
        <v>2025</v>
      </c>
      <c r="U1" s="3">
        <f t="shared" si="0"/>
        <v>2026</v>
      </c>
      <c r="V1" s="3">
        <f t="shared" si="0"/>
        <v>2027</v>
      </c>
      <c r="W1" s="3">
        <f t="shared" si="0"/>
        <v>2028</v>
      </c>
      <c r="X1" s="3">
        <f t="shared" si="0"/>
        <v>2029</v>
      </c>
      <c r="Y1" s="3">
        <f t="shared" si="0"/>
        <v>2030</v>
      </c>
      <c r="Z1" s="3">
        <f t="shared" si="0"/>
        <v>2031</v>
      </c>
      <c r="AA1" s="3">
        <f t="shared" si="0"/>
        <v>2032</v>
      </c>
      <c r="AB1" s="3">
        <f t="shared" si="0"/>
        <v>2033</v>
      </c>
      <c r="AC1" s="3">
        <f t="shared" si="0"/>
        <v>2034</v>
      </c>
      <c r="AD1" s="3">
        <f t="shared" si="0"/>
        <v>2035</v>
      </c>
      <c r="AE1" s="3">
        <f t="shared" si="0"/>
        <v>2036</v>
      </c>
      <c r="AF1" s="3">
        <f t="shared" si="0"/>
        <v>2037</v>
      </c>
      <c r="AG1" s="3">
        <f t="shared" si="0"/>
        <v>2038</v>
      </c>
      <c r="AH1" s="3">
        <f t="shared" si="0"/>
        <v>2039</v>
      </c>
      <c r="AI1" s="3">
        <f t="shared" si="0"/>
        <v>2040</v>
      </c>
      <c r="AJ1" s="3">
        <f t="shared" si="0"/>
        <v>2041</v>
      </c>
      <c r="AK1" s="3">
        <f t="shared" si="0"/>
        <v>2042</v>
      </c>
      <c r="AL1" s="3">
        <f t="shared" si="0"/>
        <v>2043</v>
      </c>
    </row>
    <row r="2" spans="3:38" ht="12.75">
      <c r="C2" s="14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3:38" ht="12.75">
      <c r="C3" s="6" t="s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</row>
    <row r="4" spans="1:38" ht="12.75">
      <c r="A4" s="4"/>
      <c r="B4" s="4"/>
      <c r="C4" s="6" t="s">
        <v>1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</row>
    <row r="5" spans="1:38" ht="12.75">
      <c r="A5" s="4"/>
      <c r="B5" s="177" t="s">
        <v>2</v>
      </c>
      <c r="C5" s="177"/>
      <c r="D5" s="18">
        <f aca="true" t="shared" si="1" ref="D5:AL5">D3*D4</f>
        <v>0</v>
      </c>
      <c r="E5" s="18">
        <f t="shared" si="1"/>
        <v>0</v>
      </c>
      <c r="F5" s="18">
        <f t="shared" si="1"/>
        <v>0</v>
      </c>
      <c r="G5" s="18">
        <f t="shared" si="1"/>
        <v>0</v>
      </c>
      <c r="H5" s="18">
        <f t="shared" si="1"/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  <c r="N5" s="18">
        <f t="shared" si="1"/>
        <v>0</v>
      </c>
      <c r="O5" s="18">
        <f t="shared" si="1"/>
        <v>0</v>
      </c>
      <c r="P5" s="18">
        <f t="shared" si="1"/>
        <v>0</v>
      </c>
      <c r="Q5" s="18">
        <f t="shared" si="1"/>
        <v>0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 t="shared" si="1"/>
        <v>0</v>
      </c>
      <c r="AI5" s="18">
        <f t="shared" si="1"/>
        <v>0</v>
      </c>
      <c r="AJ5" s="18">
        <f t="shared" si="1"/>
        <v>0</v>
      </c>
      <c r="AK5" s="18">
        <f t="shared" si="1"/>
        <v>0</v>
      </c>
      <c r="AL5" s="18">
        <f t="shared" si="1"/>
        <v>0</v>
      </c>
    </row>
    <row r="6" spans="1:38" ht="12.75">
      <c r="A6" s="4"/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4"/>
      <c r="B7" s="4"/>
      <c r="C7" s="6" t="s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</row>
    <row r="8" spans="1:38" ht="12.75">
      <c r="A8" s="4"/>
      <c r="B8" s="4"/>
      <c r="C8" s="6" t="s">
        <v>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</row>
    <row r="9" spans="1:38" ht="12.75">
      <c r="A9" s="4"/>
      <c r="B9" s="177" t="s">
        <v>2</v>
      </c>
      <c r="C9" s="177"/>
      <c r="D9" s="18">
        <f aca="true" t="shared" si="2" ref="D9:AL9">D7*D8</f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8">
        <f t="shared" si="2"/>
        <v>0</v>
      </c>
      <c r="X9" s="18">
        <f t="shared" si="2"/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>
        <f t="shared" si="2"/>
        <v>0</v>
      </c>
      <c r="AD9" s="18">
        <f t="shared" si="2"/>
        <v>0</v>
      </c>
      <c r="AE9" s="18">
        <f t="shared" si="2"/>
        <v>0</v>
      </c>
      <c r="AF9" s="18">
        <f t="shared" si="2"/>
        <v>0</v>
      </c>
      <c r="AG9" s="18">
        <f t="shared" si="2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</row>
    <row r="10" spans="1:38" ht="12.75">
      <c r="A10" s="4"/>
      <c r="B10" s="6"/>
      <c r="C10" s="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2.75">
      <c r="A11" s="4"/>
      <c r="B11" s="4"/>
      <c r="C11" s="6" t="s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</row>
    <row r="12" spans="1:38" ht="12.75">
      <c r="A12" s="4"/>
      <c r="B12" s="4"/>
      <c r="C12" s="6" t="s">
        <v>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</row>
    <row r="13" spans="1:38" ht="12.75">
      <c r="A13" s="4"/>
      <c r="B13" s="177" t="s">
        <v>2</v>
      </c>
      <c r="C13" s="177"/>
      <c r="D13" s="18">
        <f aca="true" t="shared" si="3" ref="D13:AL13">D11*D12</f>
        <v>0</v>
      </c>
      <c r="E13" s="18">
        <f t="shared" si="3"/>
        <v>0</v>
      </c>
      <c r="F13" s="18">
        <f t="shared" si="3"/>
        <v>0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18">
        <f t="shared" si="3"/>
        <v>0</v>
      </c>
      <c r="L13" s="18">
        <f t="shared" si="3"/>
        <v>0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3"/>
        <v>0</v>
      </c>
      <c r="Q13" s="18">
        <f t="shared" si="3"/>
        <v>0</v>
      </c>
      <c r="R13" s="18">
        <f t="shared" si="3"/>
        <v>0</v>
      </c>
      <c r="S13" s="18">
        <f t="shared" si="3"/>
        <v>0</v>
      </c>
      <c r="T13" s="18">
        <f t="shared" si="3"/>
        <v>0</v>
      </c>
      <c r="U13" s="18">
        <f t="shared" si="3"/>
        <v>0</v>
      </c>
      <c r="V13" s="18">
        <f t="shared" si="3"/>
        <v>0</v>
      </c>
      <c r="W13" s="18">
        <f t="shared" si="3"/>
        <v>0</v>
      </c>
      <c r="X13" s="18">
        <f t="shared" si="3"/>
        <v>0</v>
      </c>
      <c r="Y13" s="18">
        <f t="shared" si="3"/>
        <v>0</v>
      </c>
      <c r="Z13" s="18">
        <f t="shared" si="3"/>
        <v>0</v>
      </c>
      <c r="AA13" s="18">
        <f t="shared" si="3"/>
        <v>0</v>
      </c>
      <c r="AB13" s="18">
        <f t="shared" si="3"/>
        <v>0</v>
      </c>
      <c r="AC13" s="18">
        <f t="shared" si="3"/>
        <v>0</v>
      </c>
      <c r="AD13" s="18">
        <f t="shared" si="3"/>
        <v>0</v>
      </c>
      <c r="AE13" s="18">
        <f t="shared" si="3"/>
        <v>0</v>
      </c>
      <c r="AF13" s="18">
        <f t="shared" si="3"/>
        <v>0</v>
      </c>
      <c r="AG13" s="18">
        <f t="shared" si="3"/>
        <v>0</v>
      </c>
      <c r="AH13" s="18">
        <f t="shared" si="3"/>
        <v>0</v>
      </c>
      <c r="AI13" s="18">
        <f t="shared" si="3"/>
        <v>0</v>
      </c>
      <c r="AJ13" s="18">
        <f t="shared" si="3"/>
        <v>0</v>
      </c>
      <c r="AK13" s="18">
        <f t="shared" si="3"/>
        <v>0</v>
      </c>
      <c r="AL13" s="18">
        <f t="shared" si="3"/>
        <v>0</v>
      </c>
    </row>
    <row r="14" spans="1:38" ht="12.75">
      <c r="A14" s="4"/>
      <c r="B14" s="6"/>
      <c r="C14" s="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2.75">
      <c r="A15" s="4"/>
      <c r="B15" s="4"/>
      <c r="C15" s="6" t="s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</row>
    <row r="16" spans="1:38" ht="12.75">
      <c r="A16" s="4"/>
      <c r="B16" s="4"/>
      <c r="C16" s="6" t="s">
        <v>1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</row>
    <row r="17" spans="1:38" ht="12.75">
      <c r="A17" s="4"/>
      <c r="B17" s="177" t="s">
        <v>2</v>
      </c>
      <c r="C17" s="177"/>
      <c r="D17" s="18">
        <f aca="true" t="shared" si="4" ref="D17:AL17">D15*D16</f>
        <v>0</v>
      </c>
      <c r="E17" s="18">
        <f t="shared" si="4"/>
        <v>0</v>
      </c>
      <c r="F17" s="18">
        <f t="shared" si="4"/>
        <v>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  <c r="M17" s="18">
        <f t="shared" si="4"/>
        <v>0</v>
      </c>
      <c r="N17" s="18">
        <f t="shared" si="4"/>
        <v>0</v>
      </c>
      <c r="O17" s="18">
        <f t="shared" si="4"/>
        <v>0</v>
      </c>
      <c r="P17" s="18">
        <f t="shared" si="4"/>
        <v>0</v>
      </c>
      <c r="Q17" s="18">
        <f t="shared" si="4"/>
        <v>0</v>
      </c>
      <c r="R17" s="18">
        <f t="shared" si="4"/>
        <v>0</v>
      </c>
      <c r="S17" s="18">
        <f t="shared" si="4"/>
        <v>0</v>
      </c>
      <c r="T17" s="18">
        <f t="shared" si="4"/>
        <v>0</v>
      </c>
      <c r="U17" s="18">
        <f t="shared" si="4"/>
        <v>0</v>
      </c>
      <c r="V17" s="18">
        <f t="shared" si="4"/>
        <v>0</v>
      </c>
      <c r="W17" s="18">
        <f t="shared" si="4"/>
        <v>0</v>
      </c>
      <c r="X17" s="18">
        <f t="shared" si="4"/>
        <v>0</v>
      </c>
      <c r="Y17" s="18">
        <f t="shared" si="4"/>
        <v>0</v>
      </c>
      <c r="Z17" s="18">
        <f t="shared" si="4"/>
        <v>0</v>
      </c>
      <c r="AA17" s="18">
        <f t="shared" si="4"/>
        <v>0</v>
      </c>
      <c r="AB17" s="18">
        <f t="shared" si="4"/>
        <v>0</v>
      </c>
      <c r="AC17" s="18">
        <f t="shared" si="4"/>
        <v>0</v>
      </c>
      <c r="AD17" s="18">
        <f t="shared" si="4"/>
        <v>0</v>
      </c>
      <c r="AE17" s="18">
        <f t="shared" si="4"/>
        <v>0</v>
      </c>
      <c r="AF17" s="18">
        <f t="shared" si="4"/>
        <v>0</v>
      </c>
      <c r="AG17" s="18">
        <f t="shared" si="4"/>
        <v>0</v>
      </c>
      <c r="AH17" s="18">
        <f t="shared" si="4"/>
        <v>0</v>
      </c>
      <c r="AI17" s="18">
        <f t="shared" si="4"/>
        <v>0</v>
      </c>
      <c r="AJ17" s="18">
        <f t="shared" si="4"/>
        <v>0</v>
      </c>
      <c r="AK17" s="18">
        <f t="shared" si="4"/>
        <v>0</v>
      </c>
      <c r="AL17" s="18">
        <f t="shared" si="4"/>
        <v>0</v>
      </c>
    </row>
    <row r="18" spans="1:38" ht="12.75">
      <c r="A18" s="4"/>
      <c r="B18" s="6"/>
      <c r="C18" s="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s="12" customFormat="1" ht="12.75">
      <c r="A19" s="10" t="s">
        <v>3</v>
      </c>
      <c r="B19" s="11"/>
      <c r="C19" s="11"/>
      <c r="D19" s="19">
        <f aca="true" t="shared" si="5" ref="D19:AL19">D5+D9+D13+D17</f>
        <v>0</v>
      </c>
      <c r="E19" s="19">
        <f t="shared" si="5"/>
        <v>0</v>
      </c>
      <c r="F19" s="19">
        <f t="shared" si="5"/>
        <v>0</v>
      </c>
      <c r="G19" s="19">
        <f t="shared" si="5"/>
        <v>0</v>
      </c>
      <c r="H19" s="19">
        <f t="shared" si="5"/>
        <v>0</v>
      </c>
      <c r="I19" s="19">
        <f t="shared" si="5"/>
        <v>0</v>
      </c>
      <c r="J19" s="19">
        <f t="shared" si="5"/>
        <v>0</v>
      </c>
      <c r="K19" s="19">
        <f t="shared" si="5"/>
        <v>0</v>
      </c>
      <c r="L19" s="19">
        <f t="shared" si="5"/>
        <v>0</v>
      </c>
      <c r="M19" s="19">
        <f t="shared" si="5"/>
        <v>0</v>
      </c>
      <c r="N19" s="19">
        <f t="shared" si="5"/>
        <v>0</v>
      </c>
      <c r="O19" s="19">
        <f t="shared" si="5"/>
        <v>0</v>
      </c>
      <c r="P19" s="19">
        <f t="shared" si="5"/>
        <v>0</v>
      </c>
      <c r="Q19" s="19">
        <f t="shared" si="5"/>
        <v>0</v>
      </c>
      <c r="R19" s="19">
        <f t="shared" si="5"/>
        <v>0</v>
      </c>
      <c r="S19" s="19">
        <f t="shared" si="5"/>
        <v>0</v>
      </c>
      <c r="T19" s="19">
        <f t="shared" si="5"/>
        <v>0</v>
      </c>
      <c r="U19" s="19">
        <f t="shared" si="5"/>
        <v>0</v>
      </c>
      <c r="V19" s="19">
        <f t="shared" si="5"/>
        <v>0</v>
      </c>
      <c r="W19" s="19">
        <f t="shared" si="5"/>
        <v>0</v>
      </c>
      <c r="X19" s="19">
        <f t="shared" si="5"/>
        <v>0</v>
      </c>
      <c r="Y19" s="19">
        <f t="shared" si="5"/>
        <v>0</v>
      </c>
      <c r="Z19" s="19">
        <f t="shared" si="5"/>
        <v>0</v>
      </c>
      <c r="AA19" s="19">
        <f t="shared" si="5"/>
        <v>0</v>
      </c>
      <c r="AB19" s="19">
        <f t="shared" si="5"/>
        <v>0</v>
      </c>
      <c r="AC19" s="19">
        <f t="shared" si="5"/>
        <v>0</v>
      </c>
      <c r="AD19" s="19">
        <f t="shared" si="5"/>
        <v>0</v>
      </c>
      <c r="AE19" s="19">
        <f t="shared" si="5"/>
        <v>0</v>
      </c>
      <c r="AF19" s="19">
        <f t="shared" si="5"/>
        <v>0</v>
      </c>
      <c r="AG19" s="19">
        <f t="shared" si="5"/>
        <v>0</v>
      </c>
      <c r="AH19" s="19">
        <f t="shared" si="5"/>
        <v>0</v>
      </c>
      <c r="AI19" s="19">
        <f t="shared" si="5"/>
        <v>0</v>
      </c>
      <c r="AJ19" s="19">
        <f t="shared" si="5"/>
        <v>0</v>
      </c>
      <c r="AK19" s="19">
        <f t="shared" si="5"/>
        <v>0</v>
      </c>
      <c r="AL19" s="19">
        <f t="shared" si="5"/>
        <v>0</v>
      </c>
    </row>
    <row r="20" spans="1:38" ht="12.75">
      <c r="A20" s="10"/>
      <c r="B20" s="11"/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.75">
      <c r="A21" s="4"/>
      <c r="B21" s="4"/>
      <c r="C21" s="6" t="s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</row>
    <row r="22" spans="1:38" ht="12.75">
      <c r="A22" s="4"/>
      <c r="B22" s="4"/>
      <c r="C22" s="6" t="s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</row>
    <row r="23" spans="1:38" ht="12.75">
      <c r="A23" s="4"/>
      <c r="B23" s="177" t="s">
        <v>2</v>
      </c>
      <c r="C23" s="177"/>
      <c r="D23" s="18">
        <f aca="true" t="shared" si="6" ref="D23:AL23">D21*D22</f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 t="shared" si="6"/>
        <v>0</v>
      </c>
      <c r="U23" s="18">
        <f t="shared" si="6"/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 t="shared" si="6"/>
        <v>0</v>
      </c>
      <c r="AA23" s="18">
        <f t="shared" si="6"/>
        <v>0</v>
      </c>
      <c r="AB23" s="18">
        <f t="shared" si="6"/>
        <v>0</v>
      </c>
      <c r="AC23" s="18">
        <f t="shared" si="6"/>
        <v>0</v>
      </c>
      <c r="AD23" s="18">
        <f t="shared" si="6"/>
        <v>0</v>
      </c>
      <c r="AE23" s="18">
        <f t="shared" si="6"/>
        <v>0</v>
      </c>
      <c r="AF23" s="18">
        <f t="shared" si="6"/>
        <v>0</v>
      </c>
      <c r="AG23" s="18">
        <f t="shared" si="6"/>
        <v>0</v>
      </c>
      <c r="AH23" s="18">
        <f t="shared" si="6"/>
        <v>0</v>
      </c>
      <c r="AI23" s="18">
        <f t="shared" si="6"/>
        <v>0</v>
      </c>
      <c r="AJ23" s="18">
        <f t="shared" si="6"/>
        <v>0</v>
      </c>
      <c r="AK23" s="18">
        <f t="shared" si="6"/>
        <v>0</v>
      </c>
      <c r="AL23" s="18">
        <f t="shared" si="6"/>
        <v>0</v>
      </c>
    </row>
    <row r="24" spans="1:38" ht="12.75">
      <c r="A24" s="4"/>
      <c r="B24" s="6"/>
      <c r="C24" s="6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2.75">
      <c r="A25" s="4"/>
      <c r="B25" s="4"/>
      <c r="C25" s="6" t="s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</row>
    <row r="26" spans="1:38" ht="12.75">
      <c r="A26" s="4"/>
      <c r="B26" s="4"/>
      <c r="C26" s="6" t="s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</row>
    <row r="27" spans="1:38" ht="12.75">
      <c r="A27" s="4"/>
      <c r="B27" s="177" t="s">
        <v>2</v>
      </c>
      <c r="C27" s="177"/>
      <c r="D27" s="18">
        <f aca="true" t="shared" si="7" ref="D27:AL27">D25*D26</f>
        <v>0</v>
      </c>
      <c r="E27" s="18">
        <f t="shared" si="7"/>
        <v>0</v>
      </c>
      <c r="F27" s="18">
        <f t="shared" si="7"/>
        <v>0</v>
      </c>
      <c r="G27" s="18">
        <f t="shared" si="7"/>
        <v>0</v>
      </c>
      <c r="H27" s="18">
        <f t="shared" si="7"/>
        <v>0</v>
      </c>
      <c r="I27" s="18">
        <f t="shared" si="7"/>
        <v>0</v>
      </c>
      <c r="J27" s="18">
        <f t="shared" si="7"/>
        <v>0</v>
      </c>
      <c r="K27" s="18">
        <f t="shared" si="7"/>
        <v>0</v>
      </c>
      <c r="L27" s="18">
        <f t="shared" si="7"/>
        <v>0</v>
      </c>
      <c r="M27" s="18">
        <f t="shared" si="7"/>
        <v>0</v>
      </c>
      <c r="N27" s="18">
        <f t="shared" si="7"/>
        <v>0</v>
      </c>
      <c r="O27" s="18">
        <f t="shared" si="7"/>
        <v>0</v>
      </c>
      <c r="P27" s="18">
        <f t="shared" si="7"/>
        <v>0</v>
      </c>
      <c r="Q27" s="18">
        <f t="shared" si="7"/>
        <v>0</v>
      </c>
      <c r="R27" s="18">
        <f t="shared" si="7"/>
        <v>0</v>
      </c>
      <c r="S27" s="18">
        <f t="shared" si="7"/>
        <v>0</v>
      </c>
      <c r="T27" s="18">
        <f t="shared" si="7"/>
        <v>0</v>
      </c>
      <c r="U27" s="18">
        <f t="shared" si="7"/>
        <v>0</v>
      </c>
      <c r="V27" s="18">
        <f t="shared" si="7"/>
        <v>0</v>
      </c>
      <c r="W27" s="18">
        <f t="shared" si="7"/>
        <v>0</v>
      </c>
      <c r="X27" s="18">
        <f t="shared" si="7"/>
        <v>0</v>
      </c>
      <c r="Y27" s="18">
        <f t="shared" si="7"/>
        <v>0</v>
      </c>
      <c r="Z27" s="18">
        <f t="shared" si="7"/>
        <v>0</v>
      </c>
      <c r="AA27" s="18">
        <f t="shared" si="7"/>
        <v>0</v>
      </c>
      <c r="AB27" s="18">
        <f t="shared" si="7"/>
        <v>0</v>
      </c>
      <c r="AC27" s="18">
        <f t="shared" si="7"/>
        <v>0</v>
      </c>
      <c r="AD27" s="18">
        <f t="shared" si="7"/>
        <v>0</v>
      </c>
      <c r="AE27" s="18">
        <f t="shared" si="7"/>
        <v>0</v>
      </c>
      <c r="AF27" s="18">
        <f t="shared" si="7"/>
        <v>0</v>
      </c>
      <c r="AG27" s="18">
        <f t="shared" si="7"/>
        <v>0</v>
      </c>
      <c r="AH27" s="18">
        <f t="shared" si="7"/>
        <v>0</v>
      </c>
      <c r="AI27" s="18">
        <f t="shared" si="7"/>
        <v>0</v>
      </c>
      <c r="AJ27" s="18">
        <f t="shared" si="7"/>
        <v>0</v>
      </c>
      <c r="AK27" s="18">
        <f t="shared" si="7"/>
        <v>0</v>
      </c>
      <c r="AL27" s="18">
        <f t="shared" si="7"/>
        <v>0</v>
      </c>
    </row>
    <row r="28" spans="1:38" ht="12.75">
      <c r="A28" s="4"/>
      <c r="B28" s="6"/>
      <c r="C28" s="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2.75">
      <c r="A29" s="10" t="s">
        <v>4</v>
      </c>
      <c r="B29" s="11"/>
      <c r="C29" s="11"/>
      <c r="D29" s="9">
        <f aca="true" t="shared" si="8" ref="D29:AL29">D23+D27</f>
        <v>0</v>
      </c>
      <c r="E29" s="9">
        <f t="shared" si="8"/>
        <v>0</v>
      </c>
      <c r="F29" s="9">
        <f t="shared" si="8"/>
        <v>0</v>
      </c>
      <c r="G29" s="9">
        <f t="shared" si="8"/>
        <v>0</v>
      </c>
      <c r="H29" s="9">
        <f t="shared" si="8"/>
        <v>0</v>
      </c>
      <c r="I29" s="9">
        <f t="shared" si="8"/>
        <v>0</v>
      </c>
      <c r="J29" s="9">
        <f t="shared" si="8"/>
        <v>0</v>
      </c>
      <c r="K29" s="9">
        <f t="shared" si="8"/>
        <v>0</v>
      </c>
      <c r="L29" s="9">
        <f t="shared" si="8"/>
        <v>0</v>
      </c>
      <c r="M29" s="9">
        <f t="shared" si="8"/>
        <v>0</v>
      </c>
      <c r="N29" s="9">
        <f t="shared" si="8"/>
        <v>0</v>
      </c>
      <c r="O29" s="9">
        <f t="shared" si="8"/>
        <v>0</v>
      </c>
      <c r="P29" s="9">
        <f t="shared" si="8"/>
        <v>0</v>
      </c>
      <c r="Q29" s="9">
        <f t="shared" si="8"/>
        <v>0</v>
      </c>
      <c r="R29" s="9">
        <f t="shared" si="8"/>
        <v>0</v>
      </c>
      <c r="S29" s="9">
        <f t="shared" si="8"/>
        <v>0</v>
      </c>
      <c r="T29" s="9">
        <f t="shared" si="8"/>
        <v>0</v>
      </c>
      <c r="U29" s="9">
        <f t="shared" si="8"/>
        <v>0</v>
      </c>
      <c r="V29" s="9">
        <f t="shared" si="8"/>
        <v>0</v>
      </c>
      <c r="W29" s="9">
        <f t="shared" si="8"/>
        <v>0</v>
      </c>
      <c r="X29" s="9">
        <f t="shared" si="8"/>
        <v>0</v>
      </c>
      <c r="Y29" s="9">
        <f t="shared" si="8"/>
        <v>0</v>
      </c>
      <c r="Z29" s="9">
        <f t="shared" si="8"/>
        <v>0</v>
      </c>
      <c r="AA29" s="9">
        <f t="shared" si="8"/>
        <v>0</v>
      </c>
      <c r="AB29" s="9">
        <f t="shared" si="8"/>
        <v>0</v>
      </c>
      <c r="AC29" s="9">
        <f t="shared" si="8"/>
        <v>0</v>
      </c>
      <c r="AD29" s="9">
        <f t="shared" si="8"/>
        <v>0</v>
      </c>
      <c r="AE29" s="9">
        <f t="shared" si="8"/>
        <v>0</v>
      </c>
      <c r="AF29" s="9">
        <f t="shared" si="8"/>
        <v>0</v>
      </c>
      <c r="AG29" s="9">
        <f t="shared" si="8"/>
        <v>0</v>
      </c>
      <c r="AH29" s="9">
        <f t="shared" si="8"/>
        <v>0</v>
      </c>
      <c r="AI29" s="9">
        <f t="shared" si="8"/>
        <v>0</v>
      </c>
      <c r="AJ29" s="9">
        <f t="shared" si="8"/>
        <v>0</v>
      </c>
      <c r="AK29" s="9">
        <f t="shared" si="8"/>
        <v>0</v>
      </c>
      <c r="AL29" s="9">
        <f t="shared" si="8"/>
        <v>0</v>
      </c>
    </row>
    <row r="30" spans="1:38" ht="12.75">
      <c r="A30" s="10"/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3:4" s="13" customFormat="1" ht="12.75" hidden="1">
      <c r="C31" s="14" t="s">
        <v>5</v>
      </c>
      <c r="D31" s="15">
        <v>0.352</v>
      </c>
    </row>
    <row r="32" spans="2:38" ht="12.75">
      <c r="B32" s="6"/>
      <c r="C32" s="8" t="s">
        <v>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</row>
    <row r="33" spans="2:38" ht="12.75">
      <c r="B33" s="6"/>
      <c r="C33" s="8" t="s">
        <v>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</row>
    <row r="34" spans="2:38" ht="12.75">
      <c r="B34" s="6"/>
      <c r="C34" s="16" t="str">
        <f>"Odvody zamestnávateľa "&amp;TEXT(D31,"0,0%")</f>
        <v>Odvody zamestnávateľa 35,2%</v>
      </c>
      <c r="D34" s="18">
        <f aca="true" t="shared" si="9" ref="D34:AL34">D32*D33*12*$D$31</f>
        <v>0</v>
      </c>
      <c r="E34" s="18">
        <f t="shared" si="9"/>
        <v>0</v>
      </c>
      <c r="F34" s="18">
        <f t="shared" si="9"/>
        <v>0</v>
      </c>
      <c r="G34" s="18">
        <f t="shared" si="9"/>
        <v>0</v>
      </c>
      <c r="H34" s="18">
        <f t="shared" si="9"/>
        <v>0</v>
      </c>
      <c r="I34" s="18">
        <f t="shared" si="9"/>
        <v>0</v>
      </c>
      <c r="J34" s="18">
        <f t="shared" si="9"/>
        <v>0</v>
      </c>
      <c r="K34" s="18">
        <f t="shared" si="9"/>
        <v>0</v>
      </c>
      <c r="L34" s="18">
        <f t="shared" si="9"/>
        <v>0</v>
      </c>
      <c r="M34" s="18">
        <f t="shared" si="9"/>
        <v>0</v>
      </c>
      <c r="N34" s="18">
        <f t="shared" si="9"/>
        <v>0</v>
      </c>
      <c r="O34" s="18">
        <f t="shared" si="9"/>
        <v>0</v>
      </c>
      <c r="P34" s="18">
        <f t="shared" si="9"/>
        <v>0</v>
      </c>
      <c r="Q34" s="18">
        <f t="shared" si="9"/>
        <v>0</v>
      </c>
      <c r="R34" s="18">
        <f t="shared" si="9"/>
        <v>0</v>
      </c>
      <c r="S34" s="18">
        <f t="shared" si="9"/>
        <v>0</v>
      </c>
      <c r="T34" s="18">
        <f t="shared" si="9"/>
        <v>0</v>
      </c>
      <c r="U34" s="18">
        <f t="shared" si="9"/>
        <v>0</v>
      </c>
      <c r="V34" s="18">
        <f t="shared" si="9"/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 t="shared" si="9"/>
        <v>0</v>
      </c>
      <c r="AA34" s="18">
        <f t="shared" si="9"/>
        <v>0</v>
      </c>
      <c r="AB34" s="18">
        <f t="shared" si="9"/>
        <v>0</v>
      </c>
      <c r="AC34" s="18">
        <f t="shared" si="9"/>
        <v>0</v>
      </c>
      <c r="AD34" s="18">
        <f t="shared" si="9"/>
        <v>0</v>
      </c>
      <c r="AE34" s="18">
        <f t="shared" si="9"/>
        <v>0</v>
      </c>
      <c r="AF34" s="18">
        <f t="shared" si="9"/>
        <v>0</v>
      </c>
      <c r="AG34" s="18">
        <f t="shared" si="9"/>
        <v>0</v>
      </c>
      <c r="AH34" s="18">
        <f t="shared" si="9"/>
        <v>0</v>
      </c>
      <c r="AI34" s="18">
        <f t="shared" si="9"/>
        <v>0</v>
      </c>
      <c r="AJ34" s="18">
        <f t="shared" si="9"/>
        <v>0</v>
      </c>
      <c r="AK34" s="18">
        <f t="shared" si="9"/>
        <v>0</v>
      </c>
      <c r="AL34" s="18">
        <f t="shared" si="9"/>
        <v>0</v>
      </c>
    </row>
    <row r="35" spans="2:38" ht="12.75">
      <c r="B35" s="6"/>
      <c r="C35" s="16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2.75">
      <c r="A36" s="10" t="s">
        <v>8</v>
      </c>
      <c r="B36" s="11"/>
      <c r="C36" s="11"/>
      <c r="D36" s="18">
        <f aca="true" t="shared" si="10" ref="D36:AL36">D32*D33*12*(1+$D$31)</f>
        <v>0</v>
      </c>
      <c r="E36" s="18">
        <f t="shared" si="10"/>
        <v>0</v>
      </c>
      <c r="F36" s="18">
        <f t="shared" si="10"/>
        <v>0</v>
      </c>
      <c r="G36" s="18">
        <f t="shared" si="10"/>
        <v>0</v>
      </c>
      <c r="H36" s="18">
        <f t="shared" si="10"/>
        <v>0</v>
      </c>
      <c r="I36" s="18">
        <f t="shared" si="10"/>
        <v>0</v>
      </c>
      <c r="J36" s="18">
        <f t="shared" si="10"/>
        <v>0</v>
      </c>
      <c r="K36" s="18">
        <f t="shared" si="10"/>
        <v>0</v>
      </c>
      <c r="L36" s="18">
        <f t="shared" si="10"/>
        <v>0</v>
      </c>
      <c r="M36" s="18">
        <f t="shared" si="10"/>
        <v>0</v>
      </c>
      <c r="N36" s="18">
        <f t="shared" si="10"/>
        <v>0</v>
      </c>
      <c r="O36" s="18">
        <f t="shared" si="10"/>
        <v>0</v>
      </c>
      <c r="P36" s="18">
        <f t="shared" si="10"/>
        <v>0</v>
      </c>
      <c r="Q36" s="18">
        <f t="shared" si="10"/>
        <v>0</v>
      </c>
      <c r="R36" s="18">
        <f t="shared" si="10"/>
        <v>0</v>
      </c>
      <c r="S36" s="18">
        <f t="shared" si="10"/>
        <v>0</v>
      </c>
      <c r="T36" s="18">
        <f t="shared" si="10"/>
        <v>0</v>
      </c>
      <c r="U36" s="18">
        <f t="shared" si="10"/>
        <v>0</v>
      </c>
      <c r="V36" s="18">
        <f t="shared" si="10"/>
        <v>0</v>
      </c>
      <c r="W36" s="18">
        <f t="shared" si="10"/>
        <v>0</v>
      </c>
      <c r="X36" s="18">
        <f t="shared" si="10"/>
        <v>0</v>
      </c>
      <c r="Y36" s="18">
        <f t="shared" si="10"/>
        <v>0</v>
      </c>
      <c r="Z36" s="18">
        <f t="shared" si="10"/>
        <v>0</v>
      </c>
      <c r="AA36" s="18">
        <f t="shared" si="10"/>
        <v>0</v>
      </c>
      <c r="AB36" s="18">
        <f t="shared" si="10"/>
        <v>0</v>
      </c>
      <c r="AC36" s="18">
        <f t="shared" si="10"/>
        <v>0</v>
      </c>
      <c r="AD36" s="18">
        <f t="shared" si="10"/>
        <v>0</v>
      </c>
      <c r="AE36" s="18">
        <f t="shared" si="10"/>
        <v>0</v>
      </c>
      <c r="AF36" s="18">
        <f t="shared" si="10"/>
        <v>0</v>
      </c>
      <c r="AG36" s="18">
        <f t="shared" si="10"/>
        <v>0</v>
      </c>
      <c r="AH36" s="18">
        <f t="shared" si="10"/>
        <v>0</v>
      </c>
      <c r="AI36" s="18">
        <f t="shared" si="10"/>
        <v>0</v>
      </c>
      <c r="AJ36" s="18">
        <f t="shared" si="10"/>
        <v>0</v>
      </c>
      <c r="AK36" s="18">
        <f t="shared" si="10"/>
        <v>0</v>
      </c>
      <c r="AL36" s="18">
        <f t="shared" si="10"/>
        <v>0</v>
      </c>
    </row>
    <row r="37" spans="1:38" ht="12.75">
      <c r="A37" s="10"/>
      <c r="B37" s="11"/>
      <c r="C37" s="1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</row>
    <row r="38" spans="1:38" ht="12.75">
      <c r="A38" s="10" t="s">
        <v>9</v>
      </c>
      <c r="B38" s="11"/>
      <c r="C38" s="11"/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</row>
    <row r="39" spans="4:38" ht="12.75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</row>
    <row r="40" spans="1:38" ht="12.75">
      <c r="A40" s="10" t="s">
        <v>10</v>
      </c>
      <c r="B40" s="11"/>
      <c r="C40" s="11"/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</row>
    <row r="41" spans="4:38" ht="12.75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</row>
    <row r="42" spans="1:38" ht="12.75">
      <c r="A42" s="10" t="s">
        <v>11</v>
      </c>
      <c r="B42" s="11"/>
      <c r="C42" s="11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</row>
    <row r="43" spans="4:38" ht="12.75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</row>
    <row r="44" spans="1:38" ht="12.75">
      <c r="A44" s="10" t="s">
        <v>12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</row>
    <row r="45" spans="4:38" ht="12.75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</row>
    <row r="46" spans="1:38" ht="12.75">
      <c r="A46" s="10" t="s">
        <v>13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</row>
    <row r="47" spans="4:38" ht="12.75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1:38" s="12" customFormat="1" ht="12.75">
      <c r="A48" s="10" t="s">
        <v>14</v>
      </c>
      <c r="B48" s="11"/>
      <c r="C48" s="11"/>
      <c r="D48" s="19">
        <f aca="true" t="shared" si="11" ref="D48:AL48">D19+D29+D36+D38+D40+D42+D44+D46</f>
        <v>0</v>
      </c>
      <c r="E48" s="19">
        <f t="shared" si="11"/>
        <v>0</v>
      </c>
      <c r="F48" s="19">
        <f t="shared" si="11"/>
        <v>0</v>
      </c>
      <c r="G48" s="19">
        <f t="shared" si="11"/>
        <v>0</v>
      </c>
      <c r="H48" s="19">
        <f t="shared" si="11"/>
        <v>0</v>
      </c>
      <c r="I48" s="19">
        <f t="shared" si="11"/>
        <v>0</v>
      </c>
      <c r="J48" s="19">
        <f t="shared" si="11"/>
        <v>0</v>
      </c>
      <c r="K48" s="19">
        <f t="shared" si="11"/>
        <v>0</v>
      </c>
      <c r="L48" s="19">
        <f t="shared" si="11"/>
        <v>0</v>
      </c>
      <c r="M48" s="19">
        <f t="shared" si="11"/>
        <v>0</v>
      </c>
      <c r="N48" s="19">
        <f t="shared" si="11"/>
        <v>0</v>
      </c>
      <c r="O48" s="19">
        <f t="shared" si="11"/>
        <v>0</v>
      </c>
      <c r="P48" s="19">
        <f t="shared" si="11"/>
        <v>0</v>
      </c>
      <c r="Q48" s="19">
        <f t="shared" si="11"/>
        <v>0</v>
      </c>
      <c r="R48" s="19">
        <f t="shared" si="11"/>
        <v>0</v>
      </c>
      <c r="S48" s="19">
        <f t="shared" si="11"/>
        <v>0</v>
      </c>
      <c r="T48" s="19">
        <f t="shared" si="11"/>
        <v>0</v>
      </c>
      <c r="U48" s="19">
        <f t="shared" si="11"/>
        <v>0</v>
      </c>
      <c r="V48" s="19">
        <f t="shared" si="11"/>
        <v>0</v>
      </c>
      <c r="W48" s="19">
        <f t="shared" si="11"/>
        <v>0</v>
      </c>
      <c r="X48" s="19">
        <f t="shared" si="11"/>
        <v>0</v>
      </c>
      <c r="Y48" s="19">
        <f t="shared" si="11"/>
        <v>0</v>
      </c>
      <c r="Z48" s="19">
        <f t="shared" si="11"/>
        <v>0</v>
      </c>
      <c r="AA48" s="19">
        <f t="shared" si="11"/>
        <v>0</v>
      </c>
      <c r="AB48" s="19">
        <f t="shared" si="11"/>
        <v>0</v>
      </c>
      <c r="AC48" s="19">
        <f t="shared" si="11"/>
        <v>0</v>
      </c>
      <c r="AD48" s="19">
        <f t="shared" si="11"/>
        <v>0</v>
      </c>
      <c r="AE48" s="19">
        <f t="shared" si="11"/>
        <v>0</v>
      </c>
      <c r="AF48" s="19">
        <f t="shared" si="11"/>
        <v>0</v>
      </c>
      <c r="AG48" s="19">
        <f t="shared" si="11"/>
        <v>0</v>
      </c>
      <c r="AH48" s="19">
        <f t="shared" si="11"/>
        <v>0</v>
      </c>
      <c r="AI48" s="19">
        <f t="shared" si="11"/>
        <v>0</v>
      </c>
      <c r="AJ48" s="19">
        <f t="shared" si="11"/>
        <v>0</v>
      </c>
      <c r="AK48" s="19">
        <f t="shared" si="11"/>
        <v>0</v>
      </c>
      <c r="AL48" s="19">
        <f t="shared" si="11"/>
        <v>0</v>
      </c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landscape" paperSize="9" scale="75" r:id="rId3"/>
  <colBreaks count="1" manualBreakCount="1">
    <brk id="1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Kučmáš Pavol</cp:lastModifiedBy>
  <cp:lastPrinted>2011-10-27T12:40:46Z</cp:lastPrinted>
  <dcterms:created xsi:type="dcterms:W3CDTF">2008-05-19T08:16:26Z</dcterms:created>
  <dcterms:modified xsi:type="dcterms:W3CDTF">2011-10-27T12:43:48Z</dcterms:modified>
  <cp:category/>
  <cp:version/>
  <cp:contentType/>
  <cp:contentStatus/>
</cp:coreProperties>
</file>